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435"/>
  </bookViews>
  <sheets>
    <sheet name="40204810303490000013" sheetId="2" r:id="rId1"/>
  </sheets>
  <definedNames>
    <definedName name="_xlnm.Print_Titles" localSheetId="0">'40204810303490000013'!$6:$7</definedName>
  </definedNames>
  <calcPr calcId="114210" fullCalcOnLoad="1"/>
</workbook>
</file>

<file path=xl/calcChain.xml><?xml version="1.0" encoding="utf-8"?>
<calcChain xmlns="http://schemas.openxmlformats.org/spreadsheetml/2006/main">
  <c r="AI9" i="2"/>
  <c r="AI10"/>
  <c r="AI11"/>
  <c r="AI12"/>
  <c r="AI13"/>
  <c r="AI14"/>
  <c r="AI15"/>
  <c r="AI16"/>
  <c r="AI17"/>
  <c r="AI18"/>
  <c r="AI19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8"/>
  <c r="AK9"/>
  <c r="AK10"/>
  <c r="AK11"/>
  <c r="AK13"/>
  <c r="AK14"/>
  <c r="AK15"/>
  <c r="AK16"/>
  <c r="AK17"/>
  <c r="AK18"/>
  <c r="AK19"/>
  <c r="AK29"/>
  <c r="AK30"/>
  <c r="AK33"/>
  <c r="AK34"/>
  <c r="AK35"/>
  <c r="AK36"/>
  <c r="AK37"/>
  <c r="AK38"/>
  <c r="AK39"/>
  <c r="AK40"/>
  <c r="AK41"/>
  <c r="AK42"/>
  <c r="AK43"/>
  <c r="AK44"/>
  <c r="AK45"/>
  <c r="AK46"/>
  <c r="AK47"/>
  <c r="AK48"/>
  <c r="AK50"/>
  <c r="AK51"/>
  <c r="AK52"/>
  <c r="AK53"/>
  <c r="AK54"/>
  <c r="AK55"/>
  <c r="AK56"/>
  <c r="AK57"/>
  <c r="AK58"/>
  <c r="AK59"/>
  <c r="AK60"/>
  <c r="AK61"/>
  <c r="AK62"/>
  <c r="AK63"/>
  <c r="AK64"/>
  <c r="AK65"/>
  <c r="AK67"/>
  <c r="AK8"/>
  <c r="AJ29"/>
  <c r="AJ8"/>
  <c r="AJ67"/>
  <c r="AJ9"/>
  <c r="AF67"/>
  <c r="AG67"/>
  <c r="AH67"/>
  <c r="W67"/>
  <c r="X67"/>
  <c r="Y67"/>
  <c r="Z67"/>
  <c r="AA67"/>
  <c r="AB67"/>
  <c r="AC67"/>
  <c r="AD67"/>
  <c r="AE67"/>
  <c r="V67"/>
</calcChain>
</file>

<file path=xl/sharedStrings.xml><?xml version="1.0" encoding="utf-8"?>
<sst xmlns="http://schemas.openxmlformats.org/spreadsheetml/2006/main" count="397" uniqueCount="120">
  <si>
    <t>Наименование показателя</t>
  </si>
  <si>
    <t>Вед.</t>
  </si>
  <si>
    <t>Разд.</t>
  </si>
  <si>
    <t>Ц.ст.</t>
  </si>
  <si>
    <t>Расх.</t>
  </si>
  <si>
    <t>КОСГУ</t>
  </si>
  <si>
    <t/>
  </si>
  <si>
    <t>Первоначальная роспись/план</t>
  </si>
  <si>
    <t>Уточненная роспись/план</t>
  </si>
  <si>
    <t>Первоначальный лимит БО</t>
  </si>
  <si>
    <t>Кассовый план</t>
  </si>
  <si>
    <t>Принятые БО</t>
  </si>
  <si>
    <t>Исполнение БО</t>
  </si>
  <si>
    <t>Остаток для принятия БО</t>
  </si>
  <si>
    <t>Финансирование</t>
  </si>
  <si>
    <t>Касс. расход, внешнее софинансирование</t>
  </si>
  <si>
    <t>Касс. расход, за счет собственных средств</t>
  </si>
  <si>
    <t>Исполнение лимитов</t>
  </si>
  <si>
    <t xml:space="preserve">    МО "Теучежский район"</t>
  </si>
  <si>
    <t>909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</si>
  <si>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</si>
  <si>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</si>
  <si>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</si>
  <si>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</si>
  <si>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</si>
  <si>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</si>
  <si>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</si>
  <si>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</si>
  <si>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</si>
  <si>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Резервные фонды</t>
  </si>
  <si>
    <t>0111</t>
  </si>
  <si>
    <t xml:space="preserve">        Другие общегосударственные вопросы</t>
  </si>
  <si>
    <t>0113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</si>
  <si>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</si>
  <si>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</si>
  <si>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</si>
  <si>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</si>
  <si>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</si>
  <si>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</si>
  <si>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</si>
  <si>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</si>
  <si>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</si>
  <si>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</si>
  <si>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</si>
  <si>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</si>
  <si>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ЖИЛИЩНО-КОММУНАЛЬНОЕ ХОЗЯЙСТВО</t>
  </si>
  <si>
    <t>0500</t>
  </si>
  <si>
    <t xml:space="preserve">        Коммунальное хозяйство</t>
  </si>
  <si>
    <t>0502</t>
  </si>
  <si>
    <t xml:space="preserve">        Благоустройство</t>
  </si>
  <si>
    <t>0503</t>
  </si>
  <si>
    <t xml:space="preserve">      ОБРАЗОВАНИЕ</t>
  </si>
  <si>
    <t>0700</t>
  </si>
  <si>
    <t xml:space="preserve">        Молодежная политика</t>
  </si>
  <si>
    <t>0707</t>
  </si>
  <si>
    <t xml:space="preserve">        Другие вопросы в области образования</t>
  </si>
  <si>
    <t>0709</t>
  </si>
  <si>
    <t xml:space="preserve">      КУЛЬТУРА, КИНЕМАТОГРАФИЯ</t>
  </si>
  <si>
    <t>0800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</si>
  <si>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</si>
  <si>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</si>
  <si>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</si>
  <si>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</si>
  <si>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</si>
  <si>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</si>
  <si>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Социальное обеспечение населения</t>
  </si>
  <si>
    <t>1003</t>
  </si>
  <si>
    <t xml:space="preserve">        Охрана семьи и детства</t>
  </si>
  <si>
    <t>1004</t>
  </si>
  <si>
    <t xml:space="preserve">        Другие вопросы в области социальной политики</t>
  </si>
  <si>
    <t>1006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</si>
  <si>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</si>
  <si>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</si>
  <si>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</si>
  <si>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</si>
  <si>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</si>
  <si>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</si>
  <si>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</si>
  <si>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</si>
  <si>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Управление культуры и кино администрации муниципального образования "Теучежский район"</t>
  </si>
  <si>
    <t>957</t>
  </si>
  <si>
    <t xml:space="preserve">        Дополнительное образование детей</t>
  </si>
  <si>
    <t>0703</t>
  </si>
  <si>
    <t xml:space="preserve">        Культура</t>
  </si>
  <si>
    <t>0801</t>
  </si>
  <si>
    <t xml:space="preserve">    Управления образования администрации МО Теуч район</t>
  </si>
  <si>
    <t>974</t>
  </si>
  <si>
    <t xml:space="preserve">        Дошкольное образование</t>
  </si>
  <si>
    <t>0701</t>
  </si>
  <si>
    <t xml:space="preserve">        Общее образование</t>
  </si>
  <si>
    <t>0702</t>
  </si>
  <si>
    <t xml:space="preserve">    Совет народных депутатов муниципального образования "Теучежский район"</t>
  </si>
  <si>
    <t>975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</si>
  <si>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</si>
  <si>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</si>
  <si>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Контрольно-счетная палата муниципального образования "Теучежский район"</t>
  </si>
  <si>
    <t>976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</si>
  <si>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</si>
  <si>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</si>
  <si>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Финансовое управление администрации муниципального образования "Теучежский район"</t>
  </si>
  <si>
    <t>992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</si>
  <si>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</si>
  <si>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</si>
  <si>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</si>
  <si>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</si>
  <si>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</si>
  <si>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</si>
  <si>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</si>
  <si>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</si>
  <si>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Иные дотации</t>
  </si>
  <si>
    <t>1402</t>
  </si>
  <si>
    <t>ВСЕГО РАСХОДОВ:</t>
  </si>
  <si>
    <t>0412</t>
  </si>
  <si>
    <t xml:space="preserve"> </t>
  </si>
  <si>
    <t>Касс. расход 2018г  на 01.04.2018г</t>
  </si>
  <si>
    <t xml:space="preserve">Касс. расход на 01.04.2019г  </t>
  </si>
  <si>
    <t>Темп  2019 к 2018,    %</t>
  </si>
  <si>
    <t>% исполнения на 01.04.2019г</t>
  </si>
  <si>
    <t>Уточненный план на 2019</t>
  </si>
  <si>
    <t>Аналитические данные бюджета МО "Теучежский район" по расходам за I квартал 2019г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</si>
</sst>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</font>
    <font>
      <b/>
      <sz val="12"/>
      <color indexed="8"/>
      <name val="Arial Cyr"/>
    </font>
    <font>
      <sz val="11"/>
      <name val="Calibri"/>
      <family val="2"/>
    </font>
    <font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3" borderId="0"/>
    <xf numFmtId="0" fontId="4" fillId="0" borderId="6">
      <alignment horizontal="center" vertical="center" wrapText="1"/>
    </xf>
    <xf numFmtId="1" fontId="4" fillId="0" borderId="6">
      <alignment horizontal="left" vertical="top" wrapText="1" indent="2"/>
    </xf>
    <xf numFmtId="0" fontId="4" fillId="0" borderId="0"/>
    <xf numFmtId="0" fontId="4" fillId="0" borderId="6">
      <alignment horizontal="center" vertical="center" wrapText="1"/>
    </xf>
    <xf numFmtId="1" fontId="4" fillId="0" borderId="6">
      <alignment horizontal="center" vertical="top" shrinkToFi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3" borderId="0">
      <alignment shrinkToFi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5" fillId="0" borderId="6">
      <alignment horizontal="left"/>
    </xf>
    <xf numFmtId="0" fontId="4" fillId="0" borderId="6">
      <alignment horizontal="center" vertical="center" wrapText="1"/>
    </xf>
    <xf numFmtId="4" fontId="4" fillId="0" borderId="6">
      <alignment horizontal="right" vertical="top" shrinkToFit="1"/>
    </xf>
    <xf numFmtId="4" fontId="5" fillId="4" borderId="6">
      <alignment horizontal="right" vertical="top" shrinkToFit="1"/>
    </xf>
    <xf numFmtId="0" fontId="4" fillId="0" borderId="0">
      <alignment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6">
      <alignment horizontal="center" vertical="center" wrapText="1"/>
    </xf>
    <xf numFmtId="0" fontId="4" fillId="0" borderId="0">
      <alignment horizontal="left" wrapText="1"/>
    </xf>
    <xf numFmtId="10" fontId="4" fillId="0" borderId="6">
      <alignment horizontal="right" vertical="top" shrinkToFit="1"/>
    </xf>
    <xf numFmtId="10" fontId="5" fillId="4" borderId="6">
      <alignment horizontal="right" vertical="top" shrinkToFit="1"/>
    </xf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horizontal="right"/>
    </xf>
    <xf numFmtId="0" fontId="4" fillId="0" borderId="0">
      <alignment vertical="top"/>
    </xf>
    <xf numFmtId="0" fontId="5" fillId="0" borderId="6">
      <alignment vertical="top" wrapText="1"/>
    </xf>
    <xf numFmtId="0" fontId="4" fillId="3" borderId="0">
      <alignment horizontal="center"/>
    </xf>
    <xf numFmtId="0" fontId="4" fillId="3" borderId="0">
      <alignment horizontal="left"/>
    </xf>
    <xf numFmtId="4" fontId="5" fillId="5" borderId="6">
      <alignment horizontal="right" vertical="top" shrinkToFit="1"/>
    </xf>
    <xf numFmtId="10" fontId="5" fillId="5" borderId="6">
      <alignment horizontal="right" vertical="top" shrinkToFit="1"/>
    </xf>
  </cellStyleXfs>
  <cellXfs count="88">
    <xf numFmtId="0" fontId="0" fillId="0" borderId="0" xfId="0"/>
    <xf numFmtId="0" fontId="0" fillId="0" borderId="0" xfId="0" applyProtection="1">
      <protection locked="0"/>
    </xf>
    <xf numFmtId="0" fontId="4" fillId="0" borderId="0" xfId="9" applyNumberFormat="1" applyProtection="1"/>
    <xf numFmtId="0" fontId="6" fillId="0" borderId="0" xfId="42" applyNumberFormat="1" applyProtection="1">
      <alignment horizontal="center" wrapText="1"/>
    </xf>
    <xf numFmtId="0" fontId="6" fillId="0" borderId="0" xfId="43" applyNumberFormat="1" applyProtection="1">
      <alignment horizontal="center"/>
    </xf>
    <xf numFmtId="0" fontId="5" fillId="0" borderId="6" xfId="46" applyNumberFormat="1" applyProtection="1">
      <alignment vertical="top" wrapText="1"/>
    </xf>
    <xf numFmtId="1" fontId="4" fillId="0" borderId="6" xfId="11" applyNumberFormat="1" applyProtection="1">
      <alignment horizontal="center" vertical="top" shrinkToFit="1"/>
    </xf>
    <xf numFmtId="4" fontId="5" fillId="5" borderId="6" xfId="49" applyNumberFormat="1" applyProtection="1">
      <alignment horizontal="right" vertical="top" shrinkToFit="1"/>
    </xf>
    <xf numFmtId="10" fontId="5" fillId="5" borderId="6" xfId="50" applyNumberFormat="1" applyProtection="1">
      <alignment horizontal="right" vertical="top" shrinkToFit="1"/>
    </xf>
    <xf numFmtId="4" fontId="5" fillId="4" borderId="6" xfId="26" applyNumberFormat="1" applyProtection="1">
      <alignment horizontal="right" vertical="top" shrinkToFit="1"/>
    </xf>
    <xf numFmtId="10" fontId="5" fillId="4" borderId="6" xfId="41" applyNumberFormat="1" applyProtection="1">
      <alignment horizontal="right" vertical="top" shrinkToFit="1"/>
    </xf>
    <xf numFmtId="0" fontId="4" fillId="0" borderId="0" xfId="39" applyNumberFormat="1" applyProtection="1">
      <alignment horizontal="left" wrapText="1"/>
    </xf>
    <xf numFmtId="49" fontId="4" fillId="0" borderId="6" xfId="11" applyNumberFormat="1" applyProtection="1">
      <alignment horizontal="center" vertical="top" shrinkToFit="1"/>
    </xf>
    <xf numFmtId="0" fontId="4" fillId="2" borderId="0" xfId="9" applyNumberFormat="1" applyFill="1" applyProtection="1"/>
    <xf numFmtId="0" fontId="4" fillId="2" borderId="6" xfId="38" applyNumberFormat="1" applyFill="1" applyProtection="1">
      <alignment horizontal="center" vertical="center" wrapText="1"/>
    </xf>
    <xf numFmtId="4" fontId="5" fillId="2" borderId="6" xfId="49" applyNumberFormat="1" applyFill="1" applyProtection="1">
      <alignment horizontal="right" vertical="top" shrinkToFit="1"/>
    </xf>
    <xf numFmtId="10" fontId="5" fillId="2" borderId="6" xfId="50" applyNumberFormat="1" applyFill="1" applyProtection="1">
      <alignment horizontal="right" vertical="top" shrinkToFit="1"/>
    </xf>
    <xf numFmtId="4" fontId="5" fillId="2" borderId="6" xfId="26" applyNumberFormat="1" applyFill="1" applyProtection="1">
      <alignment horizontal="right" vertical="top" shrinkToFit="1"/>
    </xf>
    <xf numFmtId="0" fontId="4" fillId="2" borderId="0" xfId="39" applyNumberFormat="1" applyFill="1" applyProtection="1">
      <alignment horizontal="left" wrapText="1"/>
    </xf>
    <xf numFmtId="0" fontId="0" fillId="2" borderId="0" xfId="0" applyFill="1" applyProtection="1">
      <protection locked="0"/>
    </xf>
    <xf numFmtId="0" fontId="4" fillId="0" borderId="6" xfId="14" applyNumberFormat="1" applyProtection="1">
      <alignment horizontal="center" vertical="center" wrapText="1"/>
    </xf>
    <xf numFmtId="0" fontId="4" fillId="0" borderId="6" xfId="14">
      <alignment horizontal="center" vertical="center" wrapText="1"/>
    </xf>
    <xf numFmtId="0" fontId="4" fillId="0" borderId="6" xfId="21" applyNumberFormat="1" applyProtection="1">
      <alignment horizontal="center" vertical="center" wrapText="1"/>
    </xf>
    <xf numFmtId="0" fontId="4" fillId="0" borderId="6" xfId="21">
      <alignment horizontal="center" vertical="center" wrapText="1"/>
    </xf>
    <xf numFmtId="0" fontId="4" fillId="0" borderId="6" xfId="22" applyNumberFormat="1" applyProtection="1">
      <alignment horizontal="center" vertical="center" wrapText="1"/>
    </xf>
    <xf numFmtId="0" fontId="4" fillId="0" borderId="6" xfId="22">
      <alignment horizontal="center" vertical="center" wrapText="1"/>
    </xf>
    <xf numFmtId="0" fontId="4" fillId="0" borderId="6" xfId="24" applyNumberFormat="1" applyProtection="1">
      <alignment horizontal="center" vertical="center" wrapText="1"/>
    </xf>
    <xf numFmtId="0" fontId="4" fillId="0" borderId="6" xfId="24">
      <alignment horizontal="center" vertical="center" wrapText="1"/>
    </xf>
    <xf numFmtId="0" fontId="4" fillId="0" borderId="6" xfId="15" applyNumberFormat="1" applyProtection="1">
      <alignment horizontal="center" vertical="center" wrapText="1"/>
    </xf>
    <xf numFmtId="0" fontId="4" fillId="0" borderId="6" xfId="15">
      <alignment horizontal="center" vertical="center" wrapText="1"/>
    </xf>
    <xf numFmtId="0" fontId="4" fillId="0" borderId="6" xfId="16" applyNumberFormat="1" applyProtection="1">
      <alignment horizontal="center" vertical="center" wrapText="1"/>
    </xf>
    <xf numFmtId="0" fontId="4" fillId="0" borderId="6" xfId="16">
      <alignment horizontal="center" vertical="center" wrapText="1"/>
    </xf>
    <xf numFmtId="0" fontId="4" fillId="0" borderId="6" xfId="17" applyNumberFormat="1" applyProtection="1">
      <alignment horizontal="center" vertical="center" wrapText="1"/>
    </xf>
    <xf numFmtId="0" fontId="4" fillId="0" borderId="6" xfId="17">
      <alignment horizontal="center" vertical="center" wrapText="1"/>
    </xf>
    <xf numFmtId="0" fontId="4" fillId="0" borderId="6" xfId="19" applyNumberFormat="1" applyProtection="1">
      <alignment horizontal="center" vertical="center" wrapText="1"/>
    </xf>
    <xf numFmtId="0" fontId="4" fillId="0" borderId="6" xfId="19">
      <alignment horizontal="center" vertical="center" wrapText="1"/>
    </xf>
    <xf numFmtId="0" fontId="4" fillId="0" borderId="6" xfId="20" applyNumberFormat="1" applyProtection="1">
      <alignment horizontal="center" vertical="center" wrapText="1"/>
    </xf>
    <xf numFmtId="0" fontId="4" fillId="0" borderId="6" xfId="20">
      <alignment horizontal="center" vertical="center" wrapText="1"/>
    </xf>
    <xf numFmtId="0" fontId="4" fillId="0" borderId="6" xfId="7" applyNumberFormat="1" applyProtection="1">
      <alignment horizontal="center" vertical="center" wrapText="1"/>
    </xf>
    <xf numFmtId="0" fontId="4" fillId="0" borderId="6" xfId="7">
      <alignment horizontal="center" vertical="center" wrapText="1"/>
    </xf>
    <xf numFmtId="0" fontId="4" fillId="0" borderId="6" xfId="10" applyNumberFormat="1" applyProtection="1">
      <alignment horizontal="center" vertical="center" wrapText="1"/>
    </xf>
    <xf numFmtId="0" fontId="4" fillId="0" borderId="6" xfId="10">
      <alignment horizontal="center" vertical="center" wrapText="1"/>
    </xf>
    <xf numFmtId="0" fontId="4" fillId="0" borderId="6" xfId="12" applyNumberFormat="1" applyProtection="1">
      <alignment horizontal="center" vertical="center" wrapText="1"/>
    </xf>
    <xf numFmtId="0" fontId="4" fillId="0" borderId="6" xfId="12">
      <alignment horizontal="center" vertical="center" wrapText="1"/>
    </xf>
    <xf numFmtId="0" fontId="4" fillId="0" borderId="6" xfId="13" applyNumberFormat="1" applyProtection="1">
      <alignment horizontal="center" vertical="center" wrapText="1"/>
    </xf>
    <xf numFmtId="0" fontId="4" fillId="0" borderId="6" xfId="13">
      <alignment horizontal="center" vertical="center" wrapText="1"/>
    </xf>
    <xf numFmtId="0" fontId="4" fillId="0" borderId="0" xfId="44" applyNumberFormat="1" applyProtection="1">
      <alignment horizontal="right"/>
    </xf>
    <xf numFmtId="0" fontId="4" fillId="0" borderId="0" xfId="44">
      <alignment horizontal="right"/>
    </xf>
    <xf numFmtId="0" fontId="4" fillId="2" borderId="6" xfId="38" applyNumberFormat="1" applyFill="1" applyProtection="1">
      <alignment horizontal="center" vertical="center" wrapText="1"/>
    </xf>
    <xf numFmtId="0" fontId="4" fillId="2" borderId="6" xfId="38" applyFill="1">
      <alignment horizontal="center" vertical="center" wrapText="1"/>
    </xf>
    <xf numFmtId="0" fontId="4" fillId="0" borderId="6" xfId="29" applyNumberFormat="1" applyProtection="1">
      <alignment horizontal="center" vertical="center" wrapText="1"/>
    </xf>
    <xf numFmtId="0" fontId="4" fillId="0" borderId="6" xfId="29">
      <alignment horizontal="center" vertical="center" wrapText="1"/>
    </xf>
    <xf numFmtId="0" fontId="4" fillId="0" borderId="6" xfId="28" applyNumberFormat="1" applyProtection="1">
      <alignment horizontal="center" vertical="center" wrapText="1"/>
    </xf>
    <xf numFmtId="0" fontId="4" fillId="0" borderId="6" xfId="28">
      <alignment horizontal="center" vertical="center" wrapText="1"/>
    </xf>
    <xf numFmtId="0" fontId="4" fillId="0" borderId="6" xfId="32" applyNumberFormat="1" applyProtection="1">
      <alignment horizontal="center" vertical="center" wrapText="1"/>
    </xf>
    <xf numFmtId="0" fontId="4" fillId="0" borderId="6" xfId="32">
      <alignment horizontal="center" vertical="center" wrapText="1"/>
    </xf>
    <xf numFmtId="0" fontId="4" fillId="0" borderId="6" xfId="33" applyNumberFormat="1" applyProtection="1">
      <alignment horizontal="center" vertical="center" wrapText="1"/>
    </xf>
    <xf numFmtId="0" fontId="4" fillId="0" borderId="6" xfId="33">
      <alignment horizontal="center" vertical="center" wrapText="1"/>
    </xf>
    <xf numFmtId="0" fontId="4" fillId="0" borderId="6" xfId="34" applyNumberFormat="1" applyProtection="1">
      <alignment horizontal="center" vertical="center" wrapText="1"/>
    </xf>
    <xf numFmtId="0" fontId="4" fillId="0" borderId="6" xfId="34">
      <alignment horizontal="center" vertical="center" wrapText="1"/>
    </xf>
    <xf numFmtId="0" fontId="4" fillId="0" borderId="6" xfId="35" applyNumberFormat="1" applyProtection="1">
      <alignment horizontal="center" vertical="center" wrapText="1"/>
    </xf>
    <xf numFmtId="0" fontId="4" fillId="0" borderId="6" xfId="35">
      <alignment horizontal="center" vertical="center" wrapText="1"/>
    </xf>
    <xf numFmtId="0" fontId="4" fillId="2" borderId="6" xfId="36" applyNumberFormat="1" applyFill="1" applyProtection="1">
      <alignment horizontal="center" vertical="center" wrapText="1"/>
    </xf>
    <xf numFmtId="0" fontId="4" fillId="2" borderId="6" xfId="36" applyFill="1">
      <alignment horizontal="center" vertical="center" wrapText="1"/>
    </xf>
    <xf numFmtId="0" fontId="4" fillId="0" borderId="0" xfId="27" applyNumberFormat="1" applyProtection="1">
      <alignment wrapText="1"/>
    </xf>
    <xf numFmtId="0" fontId="4" fillId="0" borderId="0" xfId="27">
      <alignment wrapText="1"/>
    </xf>
    <xf numFmtId="0" fontId="1" fillId="0" borderId="0" xfId="42" applyNumberFormat="1" applyFont="1" applyProtection="1">
      <alignment horizontal="center" wrapText="1"/>
    </xf>
    <xf numFmtId="0" fontId="6" fillId="0" borderId="0" xfId="42">
      <alignment horizontal="center" wrapText="1"/>
    </xf>
    <xf numFmtId="0" fontId="6" fillId="0" borderId="0" xfId="43" applyNumberFormat="1" applyProtection="1">
      <alignment horizontal="center"/>
    </xf>
    <xf numFmtId="0" fontId="6" fillId="0" borderId="0" xfId="43">
      <alignment horizontal="center"/>
    </xf>
    <xf numFmtId="0" fontId="4" fillId="0" borderId="6" xfId="30" applyNumberFormat="1" applyProtection="1">
      <alignment horizontal="center" vertical="center" wrapText="1"/>
    </xf>
    <xf numFmtId="0" fontId="4" fillId="0" borderId="6" xfId="30">
      <alignment horizontal="center" vertical="center" wrapText="1"/>
    </xf>
    <xf numFmtId="0" fontId="4" fillId="0" borderId="6" xfId="31" applyNumberFormat="1" applyProtection="1">
      <alignment horizontal="center" vertical="center" wrapText="1"/>
    </xf>
    <xf numFmtId="0" fontId="4" fillId="0" borderId="6" xfId="31">
      <alignment horizontal="center" vertical="center" wrapText="1"/>
    </xf>
    <xf numFmtId="0" fontId="4" fillId="2" borderId="6" xfId="37" applyNumberFormat="1" applyFill="1" applyProtection="1">
      <alignment horizontal="center" vertical="center" wrapText="1"/>
    </xf>
    <xf numFmtId="0" fontId="4" fillId="2" borderId="6" xfId="37" applyFill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0" borderId="0" xfId="39" applyNumberFormat="1" applyProtection="1">
      <alignment horizontal="left" wrapText="1"/>
    </xf>
    <xf numFmtId="0" fontId="4" fillId="0" borderId="0" xfId="39">
      <alignment horizontal="left" wrapText="1"/>
    </xf>
    <xf numFmtId="0" fontId="5" fillId="0" borderId="6" xfId="23" applyNumberFormat="1" applyProtection="1">
      <alignment horizontal="left"/>
    </xf>
    <xf numFmtId="0" fontId="5" fillId="0" borderId="6" xfId="23">
      <alignment horizontal="left"/>
    </xf>
    <xf numFmtId="0" fontId="4" fillId="0" borderId="6" xfId="38" applyNumberFormat="1" applyProtection="1">
      <alignment horizontal="center" vertical="center" wrapText="1"/>
    </xf>
    <xf numFmtId="0" fontId="4" fillId="0" borderId="6" xfId="38">
      <alignment horizontal="center" vertical="center" wrapText="1"/>
    </xf>
    <xf numFmtId="0" fontId="4" fillId="0" borderId="5" xfId="38" applyNumberFormat="1" applyBorder="1" applyProtection="1">
      <alignment horizontal="center" vertical="center" wrapText="1"/>
    </xf>
    <xf numFmtId="0" fontId="4" fillId="0" borderId="5" xfId="38" applyBorder="1">
      <alignment horizontal="center" vertical="center" wrapText="1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showGridLines="0" tabSelected="1" zoomScaleNormal="100" zoomScaleSheetLayoutView="100" workbookViewId="0">
      <selection activeCell="AJ10" sqref="AJ10"/>
    </sheetView>
  </sheetViews>
  <sheetFormatPr defaultRowHeight="15" outlineLevelRow="2"/>
  <cols>
    <col min="1" max="1" width="40" style="1" customWidth="1"/>
    <col min="2" max="2" width="7.7109375" style="1" customWidth="1"/>
    <col min="3" max="3" width="7.42578125" style="1" customWidth="1"/>
    <col min="4" max="4" width="10.7109375" style="1" hidden="1" customWidth="1"/>
    <col min="5" max="5" width="7.7109375" style="1" hidden="1" customWidth="1"/>
    <col min="6" max="6" width="9.5703125" style="1" hidden="1" customWidth="1"/>
    <col min="7" max="12" width="9.140625" style="1" hidden="1" customWidth="1"/>
    <col min="13" max="13" width="14.7109375" style="1" hidden="1" customWidth="1"/>
    <col min="14" max="14" width="0.140625" style="1" hidden="1" customWidth="1"/>
    <col min="15" max="20" width="9.140625" style="1" hidden="1" customWidth="1"/>
    <col min="21" max="21" width="11.7109375" style="1" hidden="1" customWidth="1"/>
    <col min="22" max="22" width="13.140625" style="19" customWidth="1"/>
    <col min="23" max="23" width="11.7109375" style="19" hidden="1" customWidth="1"/>
    <col min="24" max="25" width="9.140625" style="19" hidden="1" customWidth="1"/>
    <col min="26" max="28" width="11.7109375" style="19" hidden="1" customWidth="1"/>
    <col min="29" max="29" width="0.140625" style="19" hidden="1" customWidth="1"/>
    <col min="30" max="30" width="9.140625" style="19" hidden="1" customWidth="1"/>
    <col min="31" max="31" width="13.5703125" style="19" customWidth="1"/>
    <col min="32" max="33" width="11.7109375" style="19" hidden="1" customWidth="1"/>
    <col min="34" max="34" width="9.140625" style="19" hidden="1" customWidth="1"/>
    <col min="35" max="35" width="12.42578125" style="19" customWidth="1"/>
    <col min="36" max="36" width="15.140625" style="19" customWidth="1"/>
    <col min="37" max="37" width="14.7109375" style="19" customWidth="1"/>
    <col min="38" max="39" width="11.7109375" style="1" hidden="1" customWidth="1"/>
    <col min="40" max="40" width="9.140625" style="1" hidden="1" customWidth="1"/>
    <col min="41" max="16384" width="9.140625" style="1"/>
  </cols>
  <sheetData>
    <row r="1" spans="1:4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/>
      <c r="P1" s="2"/>
      <c r="Q1" s="2"/>
      <c r="R1" s="2"/>
      <c r="S1" s="2"/>
      <c r="T1" s="2"/>
      <c r="U1" s="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2"/>
      <c r="AM1" s="2"/>
      <c r="AN1" s="2"/>
      <c r="AO1" s="2"/>
    </row>
    <row r="2" spans="1:41" ht="25.7" customHeight="1">
      <c r="A2" s="64" t="s">
        <v>113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"/>
      <c r="P2" s="2"/>
      <c r="Q2" s="2"/>
      <c r="R2" s="2"/>
      <c r="S2" s="2"/>
      <c r="T2" s="2"/>
      <c r="U2" s="2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2"/>
      <c r="AM2" s="2"/>
      <c r="AN2" s="2"/>
      <c r="AO2" s="2"/>
    </row>
    <row r="3" spans="1:41" ht="15.95" customHeight="1">
      <c r="A3" s="66" t="s">
        <v>119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3"/>
      <c r="AN3" s="4"/>
      <c r="AO3" s="2"/>
    </row>
    <row r="4" spans="1:41" ht="15.75" customHeight="1">
      <c r="A4" s="68" t="s">
        <v>113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4"/>
      <c r="AN4" s="4"/>
      <c r="AO4" s="2"/>
    </row>
    <row r="5" spans="1:41" ht="12.75" customHeight="1">
      <c r="A5" s="46" t="s">
        <v>113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2"/>
    </row>
    <row r="6" spans="1:41" ht="26.25" customHeight="1">
      <c r="A6" s="38" t="s">
        <v>0</v>
      </c>
      <c r="B6" s="40" t="s">
        <v>1</v>
      </c>
      <c r="C6" s="42" t="s">
        <v>2</v>
      </c>
      <c r="D6" s="44" t="s">
        <v>3</v>
      </c>
      <c r="E6" s="20" t="s">
        <v>4</v>
      </c>
      <c r="F6" s="28" t="s">
        <v>5</v>
      </c>
      <c r="G6" s="30" t="s">
        <v>6</v>
      </c>
      <c r="H6" s="32" t="s">
        <v>6</v>
      </c>
      <c r="I6" s="34" t="s">
        <v>6</v>
      </c>
      <c r="J6" s="36" t="s">
        <v>6</v>
      </c>
      <c r="K6" s="22" t="s">
        <v>6</v>
      </c>
      <c r="L6" s="24" t="s">
        <v>6</v>
      </c>
      <c r="M6" s="26" t="s">
        <v>7</v>
      </c>
      <c r="N6" s="52" t="s">
        <v>8</v>
      </c>
      <c r="O6" s="50" t="s">
        <v>6</v>
      </c>
      <c r="P6" s="70" t="s">
        <v>6</v>
      </c>
      <c r="Q6" s="72" t="s">
        <v>6</v>
      </c>
      <c r="R6" s="54" t="s">
        <v>6</v>
      </c>
      <c r="S6" s="56" t="s">
        <v>6</v>
      </c>
      <c r="T6" s="58" t="s">
        <v>6</v>
      </c>
      <c r="U6" s="60" t="s">
        <v>9</v>
      </c>
      <c r="V6" s="62" t="s">
        <v>118</v>
      </c>
      <c r="W6" s="74" t="s">
        <v>10</v>
      </c>
      <c r="X6" s="14" t="s">
        <v>6</v>
      </c>
      <c r="Y6" s="48" t="s">
        <v>6</v>
      </c>
      <c r="Z6" s="48" t="s">
        <v>11</v>
      </c>
      <c r="AA6" s="48" t="s">
        <v>12</v>
      </c>
      <c r="AB6" s="48" t="s">
        <v>13</v>
      </c>
      <c r="AC6" s="48" t="s">
        <v>14</v>
      </c>
      <c r="AD6" s="14" t="s">
        <v>6</v>
      </c>
      <c r="AE6" s="48" t="s">
        <v>115</v>
      </c>
      <c r="AF6" s="48" t="s">
        <v>15</v>
      </c>
      <c r="AG6" s="48" t="s">
        <v>16</v>
      </c>
      <c r="AH6" s="14" t="s">
        <v>6</v>
      </c>
      <c r="AI6" s="48" t="s">
        <v>117</v>
      </c>
      <c r="AJ6" s="48" t="s">
        <v>114</v>
      </c>
      <c r="AK6" s="76" t="s">
        <v>116</v>
      </c>
      <c r="AL6" s="77"/>
      <c r="AM6" s="86" t="s">
        <v>17</v>
      </c>
      <c r="AN6" s="84" t="s">
        <v>6</v>
      </c>
      <c r="AO6" s="2"/>
    </row>
    <row r="7" spans="1:41" ht="23.25" customHeight="1">
      <c r="A7" s="39"/>
      <c r="B7" s="41"/>
      <c r="C7" s="43"/>
      <c r="D7" s="45"/>
      <c r="E7" s="21"/>
      <c r="F7" s="29"/>
      <c r="G7" s="31"/>
      <c r="H7" s="33"/>
      <c r="I7" s="35"/>
      <c r="J7" s="37"/>
      <c r="K7" s="23"/>
      <c r="L7" s="25"/>
      <c r="M7" s="27"/>
      <c r="N7" s="53"/>
      <c r="O7" s="51"/>
      <c r="P7" s="71"/>
      <c r="Q7" s="73"/>
      <c r="R7" s="55"/>
      <c r="S7" s="57"/>
      <c r="T7" s="59"/>
      <c r="U7" s="61"/>
      <c r="V7" s="63"/>
      <c r="W7" s="75"/>
      <c r="X7" s="14"/>
      <c r="Y7" s="49"/>
      <c r="Z7" s="49"/>
      <c r="AA7" s="49"/>
      <c r="AB7" s="49"/>
      <c r="AC7" s="49"/>
      <c r="AD7" s="14"/>
      <c r="AE7" s="49"/>
      <c r="AF7" s="49"/>
      <c r="AG7" s="49"/>
      <c r="AH7" s="14"/>
      <c r="AI7" s="49"/>
      <c r="AJ7" s="49"/>
      <c r="AK7" s="78"/>
      <c r="AL7" s="79"/>
      <c r="AM7" s="87"/>
      <c r="AN7" s="85"/>
      <c r="AO7" s="2"/>
    </row>
    <row r="8" spans="1:41">
      <c r="A8" s="5" t="s">
        <v>18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22</v>
      </c>
      <c r="G8" s="6"/>
      <c r="H8" s="6"/>
      <c r="I8" s="6"/>
      <c r="J8" s="6"/>
      <c r="K8" s="6"/>
      <c r="L8" s="6"/>
      <c r="M8" s="7">
        <v>84802300</v>
      </c>
      <c r="N8" s="7">
        <v>89560905.319999993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84802300</v>
      </c>
      <c r="V8" s="15">
        <v>89560905.319999993</v>
      </c>
      <c r="W8" s="15">
        <v>28735680.32</v>
      </c>
      <c r="X8" s="15">
        <v>28735680.32</v>
      </c>
      <c r="Y8" s="15">
        <v>0</v>
      </c>
      <c r="Z8" s="15">
        <v>0</v>
      </c>
      <c r="AA8" s="15">
        <v>0</v>
      </c>
      <c r="AB8" s="15">
        <v>76932287.709999993</v>
      </c>
      <c r="AC8" s="15">
        <v>25290003.359999999</v>
      </c>
      <c r="AD8" s="15">
        <v>25290003.359999999</v>
      </c>
      <c r="AE8" s="15">
        <v>12628617.609999999</v>
      </c>
      <c r="AF8" s="15">
        <v>0</v>
      </c>
      <c r="AG8" s="15">
        <v>12628617.609999999</v>
      </c>
      <c r="AH8" s="15">
        <v>12628617.609999999</v>
      </c>
      <c r="AI8" s="15">
        <f>AE8/V8*100</f>
        <v>14.10059173126724</v>
      </c>
      <c r="AJ8" s="15">
        <f>AJ9+AJ14+AJ16+AJ18+AJ21+AJ24+AJ27+AJ29+AJ34+AJ36</f>
        <v>13703393.639999999</v>
      </c>
      <c r="AK8" s="16">
        <f>AJ8/AE8</f>
        <v>1.085106387982556</v>
      </c>
      <c r="AL8" s="7"/>
      <c r="AM8" s="8"/>
      <c r="AN8" s="7">
        <v>0</v>
      </c>
      <c r="AO8" s="2"/>
    </row>
    <row r="9" spans="1:41" ht="25.5" outlineLevel="1">
      <c r="A9" s="5" t="s">
        <v>23</v>
      </c>
      <c r="B9" s="6" t="s">
        <v>19</v>
      </c>
      <c r="C9" s="6" t="s">
        <v>24</v>
      </c>
      <c r="D9" s="6" t="s">
        <v>21</v>
      </c>
      <c r="E9" s="6" t="s">
        <v>22</v>
      </c>
      <c r="F9" s="6" t="s">
        <v>22</v>
      </c>
      <c r="G9" s="6"/>
      <c r="H9" s="6"/>
      <c r="I9" s="6"/>
      <c r="J9" s="6"/>
      <c r="K9" s="6"/>
      <c r="L9" s="6"/>
      <c r="M9" s="7">
        <v>42750400</v>
      </c>
      <c r="N9" s="7">
        <v>31821190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42750400</v>
      </c>
      <c r="V9" s="15">
        <v>31821190</v>
      </c>
      <c r="W9" s="15">
        <v>3043600</v>
      </c>
      <c r="X9" s="15">
        <v>3043600</v>
      </c>
      <c r="Y9" s="15">
        <v>0</v>
      </c>
      <c r="Z9" s="15">
        <v>0</v>
      </c>
      <c r="AA9" s="15">
        <v>0</v>
      </c>
      <c r="AB9" s="15">
        <v>22485495.98</v>
      </c>
      <c r="AC9" s="15">
        <v>18681011.18</v>
      </c>
      <c r="AD9" s="15">
        <v>18681011.18</v>
      </c>
      <c r="AE9" s="15">
        <v>9335694.0199999996</v>
      </c>
      <c r="AF9" s="15">
        <v>0</v>
      </c>
      <c r="AG9" s="15">
        <v>9335694.0199999996</v>
      </c>
      <c r="AH9" s="15">
        <v>9335694.0199999996</v>
      </c>
      <c r="AI9" s="15">
        <f t="shared" ref="AI9:AI67" si="0">AE9/V9*100</f>
        <v>29.337978937934121</v>
      </c>
      <c r="AJ9" s="15">
        <f>AJ10+AJ11+AJ12+AJ13</f>
        <v>9943366.4399999976</v>
      </c>
      <c r="AK9" s="16">
        <f t="shared" ref="AK9:AK67" si="1">AJ9/AE9</f>
        <v>1.0650912956977994</v>
      </c>
      <c r="AL9" s="7"/>
      <c r="AM9" s="8"/>
      <c r="AN9" s="7">
        <v>0</v>
      </c>
      <c r="AO9" s="2"/>
    </row>
    <row r="10" spans="1:41" ht="51" outlineLevel="2">
      <c r="A10" s="5" t="s">
        <v>25</v>
      </c>
      <c r="B10" s="6" t="s">
        <v>19</v>
      </c>
      <c r="C10" s="6" t="s">
        <v>26</v>
      </c>
      <c r="D10" s="6" t="s">
        <v>21</v>
      </c>
      <c r="E10" s="6" t="s">
        <v>22</v>
      </c>
      <c r="F10" s="6" t="s">
        <v>22</v>
      </c>
      <c r="G10" s="6"/>
      <c r="H10" s="6"/>
      <c r="I10" s="6"/>
      <c r="J10" s="6"/>
      <c r="K10" s="6"/>
      <c r="L10" s="6"/>
      <c r="M10" s="7">
        <v>1090000</v>
      </c>
      <c r="N10" s="7">
        <v>1090000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1090000</v>
      </c>
      <c r="V10" s="15">
        <v>1090000</v>
      </c>
      <c r="W10" s="15">
        <v>272500</v>
      </c>
      <c r="X10" s="15">
        <v>272500</v>
      </c>
      <c r="Y10" s="15">
        <v>0</v>
      </c>
      <c r="Z10" s="15">
        <v>0</v>
      </c>
      <c r="AA10" s="15">
        <v>0</v>
      </c>
      <c r="AB10" s="15">
        <v>741230</v>
      </c>
      <c r="AC10" s="15">
        <v>697540</v>
      </c>
      <c r="AD10" s="15">
        <v>697540</v>
      </c>
      <c r="AE10" s="15">
        <v>348770</v>
      </c>
      <c r="AF10" s="15">
        <v>0</v>
      </c>
      <c r="AG10" s="15">
        <v>348770</v>
      </c>
      <c r="AH10" s="15">
        <v>348770</v>
      </c>
      <c r="AI10" s="15">
        <f t="shared" si="0"/>
        <v>31.997247706422016</v>
      </c>
      <c r="AJ10" s="15">
        <v>214908.5</v>
      </c>
      <c r="AK10" s="16">
        <f t="shared" si="1"/>
        <v>0.616189752558993</v>
      </c>
      <c r="AL10" s="7"/>
      <c r="AM10" s="8"/>
      <c r="AN10" s="7">
        <v>0</v>
      </c>
      <c r="AO10" s="2"/>
    </row>
    <row r="11" spans="1:41" ht="76.5" outlineLevel="2">
      <c r="A11" s="5" t="s">
        <v>27</v>
      </c>
      <c r="B11" s="6" t="s">
        <v>19</v>
      </c>
      <c r="C11" s="6" t="s">
        <v>28</v>
      </c>
      <c r="D11" s="6" t="s">
        <v>21</v>
      </c>
      <c r="E11" s="6" t="s">
        <v>22</v>
      </c>
      <c r="F11" s="6" t="s">
        <v>22</v>
      </c>
      <c r="G11" s="6"/>
      <c r="H11" s="6"/>
      <c r="I11" s="6"/>
      <c r="J11" s="6"/>
      <c r="K11" s="6"/>
      <c r="L11" s="6"/>
      <c r="M11" s="7">
        <v>29175300</v>
      </c>
      <c r="N11" s="7">
        <v>23700750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29175300</v>
      </c>
      <c r="V11" s="15">
        <v>23700750</v>
      </c>
      <c r="W11" s="15">
        <v>7293825</v>
      </c>
      <c r="X11" s="15">
        <v>7293825</v>
      </c>
      <c r="Y11" s="15">
        <v>0</v>
      </c>
      <c r="Z11" s="15">
        <v>0</v>
      </c>
      <c r="AA11" s="15">
        <v>0</v>
      </c>
      <c r="AB11" s="15">
        <v>15701196.99</v>
      </c>
      <c r="AC11" s="15">
        <v>16008729.16</v>
      </c>
      <c r="AD11" s="15">
        <v>16008729.16</v>
      </c>
      <c r="AE11" s="15">
        <v>7999553.0099999998</v>
      </c>
      <c r="AF11" s="15">
        <v>0</v>
      </c>
      <c r="AG11" s="15">
        <v>7999553.0099999998</v>
      </c>
      <c r="AH11" s="15">
        <v>7999553.0099999998</v>
      </c>
      <c r="AI11" s="15">
        <f t="shared" si="0"/>
        <v>33.752320116452012</v>
      </c>
      <c r="AJ11" s="15">
        <v>8192932.0599999996</v>
      </c>
      <c r="AK11" s="16">
        <f t="shared" si="1"/>
        <v>1.0241737319270543</v>
      </c>
      <c r="AL11" s="7"/>
      <c r="AM11" s="8"/>
      <c r="AN11" s="7">
        <v>0</v>
      </c>
      <c r="AO11" s="2"/>
    </row>
    <row r="12" spans="1:41" outlineLevel="2">
      <c r="A12" s="5" t="s">
        <v>29</v>
      </c>
      <c r="B12" s="6" t="s">
        <v>19</v>
      </c>
      <c r="C12" s="6" t="s">
        <v>30</v>
      </c>
      <c r="D12" s="6" t="s">
        <v>21</v>
      </c>
      <c r="E12" s="6" t="s">
        <v>22</v>
      </c>
      <c r="F12" s="6" t="s">
        <v>22</v>
      </c>
      <c r="G12" s="6"/>
      <c r="H12" s="6"/>
      <c r="I12" s="6"/>
      <c r="J12" s="6"/>
      <c r="K12" s="6"/>
      <c r="L12" s="6"/>
      <c r="M12" s="7">
        <v>250000</v>
      </c>
      <c r="N12" s="7">
        <v>248000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250000</v>
      </c>
      <c r="V12" s="15">
        <v>248000</v>
      </c>
      <c r="W12" s="15">
        <v>60500</v>
      </c>
      <c r="X12" s="15">
        <v>60500</v>
      </c>
      <c r="Y12" s="15">
        <v>0</v>
      </c>
      <c r="Z12" s="15">
        <v>0</v>
      </c>
      <c r="AA12" s="15">
        <v>0</v>
      </c>
      <c r="AB12" s="15">
        <v>248000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f t="shared" si="0"/>
        <v>0</v>
      </c>
      <c r="AJ12" s="15">
        <v>0</v>
      </c>
      <c r="AK12" s="16">
        <v>0</v>
      </c>
      <c r="AL12" s="7"/>
      <c r="AM12" s="8"/>
      <c r="AN12" s="7">
        <v>0</v>
      </c>
      <c r="AO12" s="2"/>
    </row>
    <row r="13" spans="1:41" ht="25.5" outlineLevel="2">
      <c r="A13" s="5" t="s">
        <v>31</v>
      </c>
      <c r="B13" s="6" t="s">
        <v>19</v>
      </c>
      <c r="C13" s="6" t="s">
        <v>32</v>
      </c>
      <c r="D13" s="6" t="s">
        <v>21</v>
      </c>
      <c r="E13" s="6" t="s">
        <v>22</v>
      </c>
      <c r="F13" s="6" t="s">
        <v>22</v>
      </c>
      <c r="G13" s="6"/>
      <c r="H13" s="6"/>
      <c r="I13" s="6"/>
      <c r="J13" s="6"/>
      <c r="K13" s="6"/>
      <c r="L13" s="6"/>
      <c r="M13" s="7">
        <v>12235100</v>
      </c>
      <c r="N13" s="7">
        <v>6782440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12235100</v>
      </c>
      <c r="V13" s="15">
        <v>6782440</v>
      </c>
      <c r="W13" s="15">
        <v>-4583225</v>
      </c>
      <c r="X13" s="15">
        <v>-4583225</v>
      </c>
      <c r="Y13" s="15">
        <v>0</v>
      </c>
      <c r="Z13" s="15">
        <v>0</v>
      </c>
      <c r="AA13" s="15">
        <v>0</v>
      </c>
      <c r="AB13" s="15">
        <v>5795068.9900000002</v>
      </c>
      <c r="AC13" s="15">
        <v>1974742.02</v>
      </c>
      <c r="AD13" s="15">
        <v>1974742.02</v>
      </c>
      <c r="AE13" s="15">
        <v>987371.01</v>
      </c>
      <c r="AF13" s="15">
        <v>0</v>
      </c>
      <c r="AG13" s="15">
        <v>987371.01</v>
      </c>
      <c r="AH13" s="15">
        <v>987371.01</v>
      </c>
      <c r="AI13" s="15">
        <f t="shared" si="0"/>
        <v>14.557755173654318</v>
      </c>
      <c r="AJ13" s="15">
        <v>1535525.88</v>
      </c>
      <c r="AK13" s="16">
        <f t="shared" si="1"/>
        <v>1.5551660565768484</v>
      </c>
      <c r="AL13" s="7"/>
      <c r="AM13" s="8"/>
      <c r="AN13" s="7">
        <v>0</v>
      </c>
      <c r="AO13" s="2"/>
    </row>
    <row r="14" spans="1:41" outlineLevel="1">
      <c r="A14" s="5" t="s">
        <v>33</v>
      </c>
      <c r="B14" s="6" t="s">
        <v>19</v>
      </c>
      <c r="C14" s="6" t="s">
        <v>34</v>
      </c>
      <c r="D14" s="6" t="s">
        <v>21</v>
      </c>
      <c r="E14" s="6" t="s">
        <v>22</v>
      </c>
      <c r="F14" s="6" t="s">
        <v>22</v>
      </c>
      <c r="G14" s="6"/>
      <c r="H14" s="6"/>
      <c r="I14" s="6"/>
      <c r="J14" s="6"/>
      <c r="K14" s="6"/>
      <c r="L14" s="6"/>
      <c r="M14" s="7">
        <v>1442000</v>
      </c>
      <c r="N14" s="7">
        <v>1442000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1442000</v>
      </c>
      <c r="V14" s="15">
        <v>1442000</v>
      </c>
      <c r="W14" s="15">
        <v>360500</v>
      </c>
      <c r="X14" s="15">
        <v>360500</v>
      </c>
      <c r="Y14" s="15">
        <v>0</v>
      </c>
      <c r="Z14" s="15">
        <v>0</v>
      </c>
      <c r="AA14" s="15">
        <v>0</v>
      </c>
      <c r="AB14" s="15">
        <v>1081500</v>
      </c>
      <c r="AC14" s="15">
        <v>721000</v>
      </c>
      <c r="AD14" s="15">
        <v>721000</v>
      </c>
      <c r="AE14" s="15">
        <v>360500</v>
      </c>
      <c r="AF14" s="15">
        <v>0</v>
      </c>
      <c r="AG14" s="15">
        <v>360500</v>
      </c>
      <c r="AH14" s="15">
        <v>360500</v>
      </c>
      <c r="AI14" s="15">
        <f t="shared" si="0"/>
        <v>25</v>
      </c>
      <c r="AJ14" s="15">
        <v>284725</v>
      </c>
      <c r="AK14" s="16">
        <f t="shared" si="1"/>
        <v>0.78980582524271847</v>
      </c>
      <c r="AL14" s="7"/>
      <c r="AM14" s="8"/>
      <c r="AN14" s="7">
        <v>0</v>
      </c>
      <c r="AO14" s="2"/>
    </row>
    <row r="15" spans="1:41" ht="25.5" outlineLevel="2">
      <c r="A15" s="5" t="s">
        <v>35</v>
      </c>
      <c r="B15" s="6" t="s">
        <v>19</v>
      </c>
      <c r="C15" s="6" t="s">
        <v>36</v>
      </c>
      <c r="D15" s="6" t="s">
        <v>21</v>
      </c>
      <c r="E15" s="6" t="s">
        <v>22</v>
      </c>
      <c r="F15" s="6" t="s">
        <v>22</v>
      </c>
      <c r="G15" s="6"/>
      <c r="H15" s="6"/>
      <c r="I15" s="6"/>
      <c r="J15" s="6"/>
      <c r="K15" s="6"/>
      <c r="L15" s="6"/>
      <c r="M15" s="7">
        <v>1442000</v>
      </c>
      <c r="N15" s="7">
        <v>1442000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1442000</v>
      </c>
      <c r="V15" s="15">
        <v>1442000</v>
      </c>
      <c r="W15" s="15">
        <v>360500</v>
      </c>
      <c r="X15" s="15">
        <v>360500</v>
      </c>
      <c r="Y15" s="15">
        <v>0</v>
      </c>
      <c r="Z15" s="15">
        <v>0</v>
      </c>
      <c r="AA15" s="15">
        <v>0</v>
      </c>
      <c r="AB15" s="15">
        <v>1081500</v>
      </c>
      <c r="AC15" s="15">
        <v>721000</v>
      </c>
      <c r="AD15" s="15">
        <v>721000</v>
      </c>
      <c r="AE15" s="15">
        <v>360500</v>
      </c>
      <c r="AF15" s="15">
        <v>0</v>
      </c>
      <c r="AG15" s="15">
        <v>360500</v>
      </c>
      <c r="AH15" s="15">
        <v>360500</v>
      </c>
      <c r="AI15" s="15">
        <f t="shared" si="0"/>
        <v>25</v>
      </c>
      <c r="AJ15" s="15">
        <v>284725</v>
      </c>
      <c r="AK15" s="16">
        <f t="shared" si="1"/>
        <v>0.78980582524271847</v>
      </c>
      <c r="AL15" s="7"/>
      <c r="AM15" s="8"/>
      <c r="AN15" s="7">
        <v>0</v>
      </c>
      <c r="AO15" s="2"/>
    </row>
    <row r="16" spans="1:41" ht="38.25" outlineLevel="1">
      <c r="A16" s="5" t="s">
        <v>37</v>
      </c>
      <c r="B16" s="6" t="s">
        <v>19</v>
      </c>
      <c r="C16" s="6" t="s">
        <v>38</v>
      </c>
      <c r="D16" s="6" t="s">
        <v>21</v>
      </c>
      <c r="E16" s="6" t="s">
        <v>22</v>
      </c>
      <c r="F16" s="6" t="s">
        <v>22</v>
      </c>
      <c r="G16" s="6"/>
      <c r="H16" s="6"/>
      <c r="I16" s="6"/>
      <c r="J16" s="6"/>
      <c r="K16" s="6"/>
      <c r="L16" s="6"/>
      <c r="M16" s="7">
        <v>350000</v>
      </c>
      <c r="N16" s="7">
        <v>1583710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350000</v>
      </c>
      <c r="V16" s="15">
        <v>1583710</v>
      </c>
      <c r="W16" s="15">
        <v>87500</v>
      </c>
      <c r="X16" s="15">
        <v>87500</v>
      </c>
      <c r="Y16" s="15">
        <v>0</v>
      </c>
      <c r="Z16" s="15">
        <v>0</v>
      </c>
      <c r="AA16" s="15">
        <v>0</v>
      </c>
      <c r="AB16" s="15">
        <v>1274038.46</v>
      </c>
      <c r="AC16" s="15">
        <v>642488.07999999996</v>
      </c>
      <c r="AD16" s="15">
        <v>642488.07999999996</v>
      </c>
      <c r="AE16" s="15">
        <v>309671.53999999998</v>
      </c>
      <c r="AF16" s="15">
        <v>0</v>
      </c>
      <c r="AG16" s="15">
        <v>309671.53999999998</v>
      </c>
      <c r="AH16" s="15">
        <v>309671.53999999998</v>
      </c>
      <c r="AI16" s="15">
        <f t="shared" si="0"/>
        <v>19.553550839484501</v>
      </c>
      <c r="AJ16" s="15">
        <v>0</v>
      </c>
      <c r="AK16" s="16">
        <f t="shared" si="1"/>
        <v>0</v>
      </c>
      <c r="AL16" s="7"/>
      <c r="AM16" s="8"/>
      <c r="AN16" s="7">
        <v>0</v>
      </c>
      <c r="AO16" s="2"/>
    </row>
    <row r="17" spans="1:41" ht="51" outlineLevel="2">
      <c r="A17" s="5" t="s">
        <v>39</v>
      </c>
      <c r="B17" s="6" t="s">
        <v>19</v>
      </c>
      <c r="C17" s="6" t="s">
        <v>40</v>
      </c>
      <c r="D17" s="6" t="s">
        <v>21</v>
      </c>
      <c r="E17" s="6" t="s">
        <v>22</v>
      </c>
      <c r="F17" s="6" t="s">
        <v>22</v>
      </c>
      <c r="G17" s="6"/>
      <c r="H17" s="6"/>
      <c r="I17" s="6"/>
      <c r="J17" s="6"/>
      <c r="K17" s="6"/>
      <c r="L17" s="6"/>
      <c r="M17" s="7">
        <v>350000</v>
      </c>
      <c r="N17" s="7">
        <v>1583710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350000</v>
      </c>
      <c r="V17" s="15">
        <v>1583710</v>
      </c>
      <c r="W17" s="15">
        <v>87500</v>
      </c>
      <c r="X17" s="15">
        <v>87500</v>
      </c>
      <c r="Y17" s="15">
        <v>0</v>
      </c>
      <c r="Z17" s="15">
        <v>0</v>
      </c>
      <c r="AA17" s="15">
        <v>0</v>
      </c>
      <c r="AB17" s="15">
        <v>1274038.46</v>
      </c>
      <c r="AC17" s="15">
        <v>642488.07999999996</v>
      </c>
      <c r="AD17" s="15">
        <v>642488.07999999996</v>
      </c>
      <c r="AE17" s="15">
        <v>309671.53999999998</v>
      </c>
      <c r="AF17" s="15">
        <v>0</v>
      </c>
      <c r="AG17" s="15">
        <v>309671.53999999998</v>
      </c>
      <c r="AH17" s="15">
        <v>309671.53999999998</v>
      </c>
      <c r="AI17" s="15">
        <f t="shared" si="0"/>
        <v>19.553550839484501</v>
      </c>
      <c r="AJ17" s="15">
        <v>0</v>
      </c>
      <c r="AK17" s="16">
        <f t="shared" si="1"/>
        <v>0</v>
      </c>
      <c r="AL17" s="7"/>
      <c r="AM17" s="8"/>
      <c r="AN17" s="7">
        <v>0</v>
      </c>
      <c r="AO17" s="2"/>
    </row>
    <row r="18" spans="1:41" outlineLevel="1">
      <c r="A18" s="5" t="s">
        <v>41</v>
      </c>
      <c r="B18" s="6" t="s">
        <v>19</v>
      </c>
      <c r="C18" s="6" t="s">
        <v>42</v>
      </c>
      <c r="D18" s="6" t="s">
        <v>21</v>
      </c>
      <c r="E18" s="6" t="s">
        <v>22</v>
      </c>
      <c r="F18" s="6" t="s">
        <v>22</v>
      </c>
      <c r="G18" s="6"/>
      <c r="H18" s="6"/>
      <c r="I18" s="6"/>
      <c r="J18" s="6"/>
      <c r="K18" s="6"/>
      <c r="L18" s="6"/>
      <c r="M18" s="7">
        <v>70000</v>
      </c>
      <c r="N18" s="7">
        <v>7734000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70000</v>
      </c>
      <c r="V18" s="15">
        <v>7734000</v>
      </c>
      <c r="W18" s="15">
        <v>7681500</v>
      </c>
      <c r="X18" s="15">
        <v>7681500</v>
      </c>
      <c r="Y18" s="15">
        <v>0</v>
      </c>
      <c r="Z18" s="15">
        <v>0</v>
      </c>
      <c r="AA18" s="15">
        <v>0</v>
      </c>
      <c r="AB18" s="15">
        <v>6850016.04</v>
      </c>
      <c r="AC18" s="15">
        <v>1767967.92</v>
      </c>
      <c r="AD18" s="15">
        <v>1767967.92</v>
      </c>
      <c r="AE18" s="15">
        <v>883983.96</v>
      </c>
      <c r="AF18" s="15">
        <v>0</v>
      </c>
      <c r="AG18" s="15">
        <v>883983.96</v>
      </c>
      <c r="AH18" s="15">
        <v>883983.96</v>
      </c>
      <c r="AI18" s="15">
        <f t="shared" si="0"/>
        <v>11.429841737781226</v>
      </c>
      <c r="AJ18" s="15">
        <v>295000</v>
      </c>
      <c r="AK18" s="16">
        <f t="shared" si="1"/>
        <v>0.33371646245707898</v>
      </c>
      <c r="AL18" s="7"/>
      <c r="AM18" s="8"/>
      <c r="AN18" s="7">
        <v>0</v>
      </c>
      <c r="AO18" s="2"/>
    </row>
    <row r="19" spans="1:41" ht="24" customHeight="1" outlineLevel="2">
      <c r="A19" s="5" t="s">
        <v>43</v>
      </c>
      <c r="B19" s="6" t="s">
        <v>19</v>
      </c>
      <c r="C19" s="6" t="s">
        <v>44</v>
      </c>
      <c r="D19" s="6" t="s">
        <v>21</v>
      </c>
      <c r="E19" s="6" t="s">
        <v>22</v>
      </c>
      <c r="F19" s="6" t="s">
        <v>22</v>
      </c>
      <c r="G19" s="6"/>
      <c r="H19" s="6"/>
      <c r="I19" s="6"/>
      <c r="J19" s="6"/>
      <c r="K19" s="6"/>
      <c r="L19" s="6"/>
      <c r="M19" s="7">
        <v>70000</v>
      </c>
      <c r="N19" s="7">
        <v>7734000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70000</v>
      </c>
      <c r="V19" s="15">
        <v>7734000</v>
      </c>
      <c r="W19" s="15">
        <v>7681500</v>
      </c>
      <c r="X19" s="15">
        <v>7681500</v>
      </c>
      <c r="Y19" s="15">
        <v>0</v>
      </c>
      <c r="Z19" s="15">
        <v>0</v>
      </c>
      <c r="AA19" s="15">
        <v>0</v>
      </c>
      <c r="AB19" s="15">
        <v>6850016.04</v>
      </c>
      <c r="AC19" s="15">
        <v>1767967.92</v>
      </c>
      <c r="AD19" s="15">
        <v>1767967.92</v>
      </c>
      <c r="AE19" s="15">
        <v>883983.96</v>
      </c>
      <c r="AF19" s="15">
        <v>0</v>
      </c>
      <c r="AG19" s="15">
        <v>883983.96</v>
      </c>
      <c r="AH19" s="15">
        <v>883983.96</v>
      </c>
      <c r="AI19" s="15">
        <f t="shared" si="0"/>
        <v>11.429841737781226</v>
      </c>
      <c r="AJ19" s="15">
        <v>20000</v>
      </c>
      <c r="AK19" s="16">
        <f t="shared" si="1"/>
        <v>2.2624844912344337E-2</v>
      </c>
      <c r="AL19" s="7"/>
      <c r="AM19" s="8"/>
      <c r="AN19" s="7">
        <v>0</v>
      </c>
      <c r="AO19" s="2"/>
    </row>
    <row r="20" spans="1:41" ht="25.5" outlineLevel="2">
      <c r="A20" s="5" t="s">
        <v>69</v>
      </c>
      <c r="B20" s="6">
        <v>909</v>
      </c>
      <c r="C20" s="12" t="s">
        <v>112</v>
      </c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15">
        <v>0</v>
      </c>
      <c r="W20" s="15"/>
      <c r="X20" s="15"/>
      <c r="Y20" s="15"/>
      <c r="Z20" s="15"/>
      <c r="AA20" s="15"/>
      <c r="AB20" s="15"/>
      <c r="AC20" s="15"/>
      <c r="AD20" s="15"/>
      <c r="AE20" s="15">
        <v>0</v>
      </c>
      <c r="AF20" s="15"/>
      <c r="AG20" s="15"/>
      <c r="AH20" s="15"/>
      <c r="AI20" s="15">
        <v>0</v>
      </c>
      <c r="AJ20" s="15">
        <v>275000</v>
      </c>
      <c r="AK20" s="16">
        <v>0</v>
      </c>
      <c r="AL20" s="7"/>
      <c r="AM20" s="8"/>
      <c r="AN20" s="7"/>
      <c r="AO20" s="2"/>
    </row>
    <row r="21" spans="1:41" ht="25.5" outlineLevel="1">
      <c r="A21" s="5" t="s">
        <v>45</v>
      </c>
      <c r="B21" s="6" t="s">
        <v>19</v>
      </c>
      <c r="C21" s="6" t="s">
        <v>46</v>
      </c>
      <c r="D21" s="6" t="s">
        <v>21</v>
      </c>
      <c r="E21" s="6" t="s">
        <v>22</v>
      </c>
      <c r="F21" s="6" t="s">
        <v>22</v>
      </c>
      <c r="G21" s="6"/>
      <c r="H21" s="6"/>
      <c r="I21" s="6"/>
      <c r="J21" s="6"/>
      <c r="K21" s="6"/>
      <c r="L21" s="6"/>
      <c r="M21" s="7">
        <v>0</v>
      </c>
      <c r="N21" s="7">
        <v>13979810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15">
        <v>13979810</v>
      </c>
      <c r="W21" s="15">
        <v>13979810</v>
      </c>
      <c r="X21" s="15">
        <v>13979810</v>
      </c>
      <c r="Y21" s="15">
        <v>0</v>
      </c>
      <c r="Z21" s="15">
        <v>0</v>
      </c>
      <c r="AA21" s="15">
        <v>0</v>
      </c>
      <c r="AB21" s="15">
        <v>13979810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f t="shared" si="0"/>
        <v>0</v>
      </c>
      <c r="AJ21" s="15">
        <v>315067.06</v>
      </c>
      <c r="AK21" s="16">
        <v>0</v>
      </c>
      <c r="AL21" s="7"/>
      <c r="AM21" s="8"/>
      <c r="AN21" s="7">
        <v>0</v>
      </c>
      <c r="AO21" s="2"/>
    </row>
    <row r="22" spans="1:41" outlineLevel="2">
      <c r="A22" s="5" t="s">
        <v>47</v>
      </c>
      <c r="B22" s="6" t="s">
        <v>19</v>
      </c>
      <c r="C22" s="6" t="s">
        <v>48</v>
      </c>
      <c r="D22" s="6" t="s">
        <v>21</v>
      </c>
      <c r="E22" s="6" t="s">
        <v>22</v>
      </c>
      <c r="F22" s="6" t="s">
        <v>22</v>
      </c>
      <c r="G22" s="6"/>
      <c r="H22" s="6"/>
      <c r="I22" s="6"/>
      <c r="J22" s="6"/>
      <c r="K22" s="6"/>
      <c r="L22" s="6"/>
      <c r="M22" s="7">
        <v>0</v>
      </c>
      <c r="N22" s="7">
        <v>3499010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15">
        <v>3499010</v>
      </c>
      <c r="W22" s="15">
        <v>3499010</v>
      </c>
      <c r="X22" s="15">
        <v>3499010</v>
      </c>
      <c r="Y22" s="15">
        <v>0</v>
      </c>
      <c r="Z22" s="15">
        <v>0</v>
      </c>
      <c r="AA22" s="15">
        <v>0</v>
      </c>
      <c r="AB22" s="15">
        <v>3499010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f t="shared" si="0"/>
        <v>0</v>
      </c>
      <c r="AJ22" s="15">
        <v>315067.06</v>
      </c>
      <c r="AK22" s="16">
        <v>0</v>
      </c>
      <c r="AL22" s="7"/>
      <c r="AM22" s="8"/>
      <c r="AN22" s="7">
        <v>0</v>
      </c>
      <c r="AO22" s="2"/>
    </row>
    <row r="23" spans="1:41" outlineLevel="2">
      <c r="A23" s="5" t="s">
        <v>49</v>
      </c>
      <c r="B23" s="6" t="s">
        <v>19</v>
      </c>
      <c r="C23" s="6" t="s">
        <v>50</v>
      </c>
      <c r="D23" s="6" t="s">
        <v>21</v>
      </c>
      <c r="E23" s="6" t="s">
        <v>22</v>
      </c>
      <c r="F23" s="6" t="s">
        <v>22</v>
      </c>
      <c r="G23" s="6"/>
      <c r="H23" s="6"/>
      <c r="I23" s="6"/>
      <c r="J23" s="6"/>
      <c r="K23" s="6"/>
      <c r="L23" s="6"/>
      <c r="M23" s="7">
        <v>0</v>
      </c>
      <c r="N23" s="7">
        <v>10480800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15">
        <v>10480800</v>
      </c>
      <c r="W23" s="15">
        <v>10480800</v>
      </c>
      <c r="X23" s="15">
        <v>10480800</v>
      </c>
      <c r="Y23" s="15">
        <v>0</v>
      </c>
      <c r="Z23" s="15">
        <v>0</v>
      </c>
      <c r="AA23" s="15">
        <v>0</v>
      </c>
      <c r="AB23" s="15">
        <v>10480800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f t="shared" si="0"/>
        <v>0</v>
      </c>
      <c r="AJ23" s="15">
        <v>0</v>
      </c>
      <c r="AK23" s="16">
        <v>0</v>
      </c>
      <c r="AL23" s="7"/>
      <c r="AM23" s="8"/>
      <c r="AN23" s="7">
        <v>0</v>
      </c>
      <c r="AO23" s="2"/>
    </row>
    <row r="24" spans="1:41" outlineLevel="1">
      <c r="A24" s="5" t="s">
        <v>51</v>
      </c>
      <c r="B24" s="6" t="s">
        <v>19</v>
      </c>
      <c r="C24" s="6" t="s">
        <v>52</v>
      </c>
      <c r="D24" s="6" t="s">
        <v>21</v>
      </c>
      <c r="E24" s="6" t="s">
        <v>22</v>
      </c>
      <c r="F24" s="6" t="s">
        <v>22</v>
      </c>
      <c r="G24" s="6"/>
      <c r="H24" s="6"/>
      <c r="I24" s="6"/>
      <c r="J24" s="6"/>
      <c r="K24" s="6"/>
      <c r="L24" s="6"/>
      <c r="M24" s="7">
        <v>3355800</v>
      </c>
      <c r="N24" s="7">
        <v>2630800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3355800</v>
      </c>
      <c r="V24" s="15">
        <v>2630800</v>
      </c>
      <c r="W24" s="15">
        <v>838950</v>
      </c>
      <c r="X24" s="15">
        <v>838950</v>
      </c>
      <c r="Y24" s="15">
        <v>0</v>
      </c>
      <c r="Z24" s="15">
        <v>0</v>
      </c>
      <c r="AA24" s="15">
        <v>0</v>
      </c>
      <c r="AB24" s="15">
        <v>2630800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f t="shared" si="0"/>
        <v>0</v>
      </c>
      <c r="AJ24" s="15">
        <v>809254.3</v>
      </c>
      <c r="AK24" s="16">
        <v>0</v>
      </c>
      <c r="AL24" s="7"/>
      <c r="AM24" s="8"/>
      <c r="AN24" s="7">
        <v>0</v>
      </c>
      <c r="AO24" s="2"/>
    </row>
    <row r="25" spans="1:41" outlineLevel="2">
      <c r="A25" s="5" t="s">
        <v>53</v>
      </c>
      <c r="B25" s="6" t="s">
        <v>19</v>
      </c>
      <c r="C25" s="6" t="s">
        <v>54</v>
      </c>
      <c r="D25" s="6" t="s">
        <v>21</v>
      </c>
      <c r="E25" s="6" t="s">
        <v>22</v>
      </c>
      <c r="F25" s="6" t="s">
        <v>22</v>
      </c>
      <c r="G25" s="6"/>
      <c r="H25" s="6"/>
      <c r="I25" s="6"/>
      <c r="J25" s="6"/>
      <c r="K25" s="6"/>
      <c r="L25" s="6"/>
      <c r="M25" s="7">
        <v>385000</v>
      </c>
      <c r="N25" s="7">
        <v>385000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385000</v>
      </c>
      <c r="V25" s="15">
        <v>385000</v>
      </c>
      <c r="W25" s="15">
        <v>96250</v>
      </c>
      <c r="X25" s="15">
        <v>96250</v>
      </c>
      <c r="Y25" s="15">
        <v>0</v>
      </c>
      <c r="Z25" s="15">
        <v>0</v>
      </c>
      <c r="AA25" s="15">
        <v>0</v>
      </c>
      <c r="AB25" s="15">
        <v>385000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f t="shared" si="0"/>
        <v>0</v>
      </c>
      <c r="AJ25" s="15">
        <v>32000</v>
      </c>
      <c r="AK25" s="16">
        <v>0</v>
      </c>
      <c r="AL25" s="7"/>
      <c r="AM25" s="8"/>
      <c r="AN25" s="7">
        <v>0</v>
      </c>
      <c r="AO25" s="2"/>
    </row>
    <row r="26" spans="1:41" ht="25.5" outlineLevel="2">
      <c r="A26" s="5" t="s">
        <v>55</v>
      </c>
      <c r="B26" s="6" t="s">
        <v>19</v>
      </c>
      <c r="C26" s="6" t="s">
        <v>56</v>
      </c>
      <c r="D26" s="6" t="s">
        <v>21</v>
      </c>
      <c r="E26" s="6" t="s">
        <v>22</v>
      </c>
      <c r="F26" s="6" t="s">
        <v>22</v>
      </c>
      <c r="G26" s="6"/>
      <c r="H26" s="6"/>
      <c r="I26" s="6"/>
      <c r="J26" s="6"/>
      <c r="K26" s="6"/>
      <c r="L26" s="6"/>
      <c r="M26" s="7">
        <v>2970800</v>
      </c>
      <c r="N26" s="7">
        <v>2245800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2970800</v>
      </c>
      <c r="V26" s="15">
        <v>2245800</v>
      </c>
      <c r="W26" s="15">
        <v>742700</v>
      </c>
      <c r="X26" s="15">
        <v>742700</v>
      </c>
      <c r="Y26" s="15">
        <v>0</v>
      </c>
      <c r="Z26" s="15">
        <v>0</v>
      </c>
      <c r="AA26" s="15">
        <v>0</v>
      </c>
      <c r="AB26" s="15">
        <v>2245800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f t="shared" si="0"/>
        <v>0</v>
      </c>
      <c r="AJ26" s="15">
        <v>777254.3</v>
      </c>
      <c r="AK26" s="16">
        <v>0</v>
      </c>
      <c r="AL26" s="7"/>
      <c r="AM26" s="8"/>
      <c r="AN26" s="7">
        <v>0</v>
      </c>
      <c r="AO26" s="2"/>
    </row>
    <row r="27" spans="1:41" outlineLevel="1">
      <c r="A27" s="5" t="s">
        <v>57</v>
      </c>
      <c r="B27" s="6" t="s">
        <v>19</v>
      </c>
      <c r="C27" s="6" t="s">
        <v>58</v>
      </c>
      <c r="D27" s="6" t="s">
        <v>21</v>
      </c>
      <c r="E27" s="6" t="s">
        <v>22</v>
      </c>
      <c r="F27" s="6" t="s">
        <v>22</v>
      </c>
      <c r="G27" s="6"/>
      <c r="H27" s="6"/>
      <c r="I27" s="6"/>
      <c r="J27" s="6"/>
      <c r="K27" s="6"/>
      <c r="L27" s="6"/>
      <c r="M27" s="7">
        <v>505700</v>
      </c>
      <c r="N27" s="7">
        <v>505700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505700</v>
      </c>
      <c r="V27" s="15">
        <v>505700</v>
      </c>
      <c r="W27" s="15">
        <v>126425</v>
      </c>
      <c r="X27" s="15">
        <v>126425</v>
      </c>
      <c r="Y27" s="15">
        <v>0</v>
      </c>
      <c r="Z27" s="15">
        <v>0</v>
      </c>
      <c r="AA27" s="15">
        <v>0</v>
      </c>
      <c r="AB27" s="15">
        <v>505700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f t="shared" si="0"/>
        <v>0</v>
      </c>
      <c r="AJ27" s="15">
        <v>118408</v>
      </c>
      <c r="AK27" s="16">
        <v>0</v>
      </c>
      <c r="AL27" s="7"/>
      <c r="AM27" s="8"/>
      <c r="AN27" s="7">
        <v>0</v>
      </c>
      <c r="AO27" s="2"/>
    </row>
    <row r="28" spans="1:41" ht="25.5" outlineLevel="2">
      <c r="A28" s="5" t="s">
        <v>59</v>
      </c>
      <c r="B28" s="6" t="s">
        <v>19</v>
      </c>
      <c r="C28" s="6" t="s">
        <v>60</v>
      </c>
      <c r="D28" s="6" t="s">
        <v>21</v>
      </c>
      <c r="E28" s="6" t="s">
        <v>22</v>
      </c>
      <c r="F28" s="6" t="s">
        <v>22</v>
      </c>
      <c r="G28" s="6"/>
      <c r="H28" s="6"/>
      <c r="I28" s="6"/>
      <c r="J28" s="6"/>
      <c r="K28" s="6"/>
      <c r="L28" s="6"/>
      <c r="M28" s="7">
        <v>505700</v>
      </c>
      <c r="N28" s="7">
        <v>505700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505700</v>
      </c>
      <c r="V28" s="15">
        <v>505700</v>
      </c>
      <c r="W28" s="15">
        <v>126425</v>
      </c>
      <c r="X28" s="15">
        <v>126425</v>
      </c>
      <c r="Y28" s="15">
        <v>0</v>
      </c>
      <c r="Z28" s="15">
        <v>0</v>
      </c>
      <c r="AA28" s="15">
        <v>0</v>
      </c>
      <c r="AB28" s="15">
        <v>505700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f t="shared" si="0"/>
        <v>0</v>
      </c>
      <c r="AJ28" s="15">
        <v>118408</v>
      </c>
      <c r="AK28" s="16">
        <v>0</v>
      </c>
      <c r="AL28" s="7"/>
      <c r="AM28" s="8"/>
      <c r="AN28" s="7">
        <v>0</v>
      </c>
      <c r="AO28" s="2"/>
    </row>
    <row r="29" spans="1:41" outlineLevel="1">
      <c r="A29" s="5" t="s">
        <v>61</v>
      </c>
      <c r="B29" s="6" t="s">
        <v>19</v>
      </c>
      <c r="C29" s="6" t="s">
        <v>62</v>
      </c>
      <c r="D29" s="6" t="s">
        <v>21</v>
      </c>
      <c r="E29" s="6" t="s">
        <v>22</v>
      </c>
      <c r="F29" s="6" t="s">
        <v>22</v>
      </c>
      <c r="G29" s="6"/>
      <c r="H29" s="6"/>
      <c r="I29" s="6"/>
      <c r="J29" s="6"/>
      <c r="K29" s="6"/>
      <c r="L29" s="6"/>
      <c r="M29" s="7">
        <v>31980400</v>
      </c>
      <c r="N29" s="7">
        <v>25515695.32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31980400</v>
      </c>
      <c r="V29" s="15">
        <v>25515695.32</v>
      </c>
      <c r="W29" s="15">
        <v>1530395.32</v>
      </c>
      <c r="X29" s="15">
        <v>1530395.32</v>
      </c>
      <c r="Y29" s="15">
        <v>0</v>
      </c>
      <c r="Z29" s="15">
        <v>0</v>
      </c>
      <c r="AA29" s="15">
        <v>0</v>
      </c>
      <c r="AB29" s="15">
        <v>24869603.98</v>
      </c>
      <c r="AC29" s="15">
        <v>1292182.68</v>
      </c>
      <c r="AD29" s="15">
        <v>1292182.68</v>
      </c>
      <c r="AE29" s="15">
        <v>646091.34</v>
      </c>
      <c r="AF29" s="15">
        <v>0</v>
      </c>
      <c r="AG29" s="15">
        <v>646091.34</v>
      </c>
      <c r="AH29" s="15">
        <v>646091.34</v>
      </c>
      <c r="AI29" s="15">
        <f t="shared" si="0"/>
        <v>2.5321329946026334</v>
      </c>
      <c r="AJ29" s="15">
        <f>AJ30+AJ31+AJ32+AJ33</f>
        <v>962749.84</v>
      </c>
      <c r="AK29" s="16">
        <f t="shared" si="1"/>
        <v>1.4901141377316711</v>
      </c>
      <c r="AL29" s="7"/>
      <c r="AM29" s="8"/>
      <c r="AN29" s="7">
        <v>0</v>
      </c>
      <c r="AO29" s="2"/>
    </row>
    <row r="30" spans="1:41" outlineLevel="2">
      <c r="A30" s="5" t="s">
        <v>63</v>
      </c>
      <c r="B30" s="6" t="s">
        <v>19</v>
      </c>
      <c r="C30" s="6" t="s">
        <v>64</v>
      </c>
      <c r="D30" s="6" t="s">
        <v>21</v>
      </c>
      <c r="E30" s="6" t="s">
        <v>22</v>
      </c>
      <c r="F30" s="6" t="s">
        <v>22</v>
      </c>
      <c r="G30" s="6"/>
      <c r="H30" s="6"/>
      <c r="I30" s="6"/>
      <c r="J30" s="6"/>
      <c r="K30" s="6"/>
      <c r="L30" s="6"/>
      <c r="M30" s="7">
        <v>2892000</v>
      </c>
      <c r="N30" s="7">
        <v>2892000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2892000</v>
      </c>
      <c r="V30" s="15">
        <v>2892000</v>
      </c>
      <c r="W30" s="15">
        <v>723000</v>
      </c>
      <c r="X30" s="15">
        <v>723000</v>
      </c>
      <c r="Y30" s="15">
        <v>0</v>
      </c>
      <c r="Z30" s="15">
        <v>0</v>
      </c>
      <c r="AA30" s="15">
        <v>0</v>
      </c>
      <c r="AB30" s="15">
        <v>2419268.66</v>
      </c>
      <c r="AC30" s="15">
        <v>945462.68</v>
      </c>
      <c r="AD30" s="15">
        <v>945462.68</v>
      </c>
      <c r="AE30" s="15">
        <v>472731.34</v>
      </c>
      <c r="AF30" s="15">
        <v>0</v>
      </c>
      <c r="AG30" s="15">
        <v>472731.34</v>
      </c>
      <c r="AH30" s="15">
        <v>472731.34</v>
      </c>
      <c r="AI30" s="15">
        <f t="shared" si="0"/>
        <v>16.346173582295989</v>
      </c>
      <c r="AJ30" s="15">
        <v>719499.84</v>
      </c>
      <c r="AK30" s="16">
        <f t="shared" si="1"/>
        <v>1.5220057972039678</v>
      </c>
      <c r="AL30" s="7"/>
      <c r="AM30" s="8"/>
      <c r="AN30" s="7">
        <v>0</v>
      </c>
      <c r="AO30" s="2"/>
    </row>
    <row r="31" spans="1:41" ht="25.5" outlineLevel="2">
      <c r="A31" s="5" t="s">
        <v>65</v>
      </c>
      <c r="B31" s="6" t="s">
        <v>19</v>
      </c>
      <c r="C31" s="6" t="s">
        <v>66</v>
      </c>
      <c r="D31" s="6" t="s">
        <v>21</v>
      </c>
      <c r="E31" s="6" t="s">
        <v>22</v>
      </c>
      <c r="F31" s="6" t="s">
        <v>22</v>
      </c>
      <c r="G31" s="6"/>
      <c r="H31" s="6"/>
      <c r="I31" s="6"/>
      <c r="J31" s="6"/>
      <c r="K31" s="6"/>
      <c r="L31" s="6"/>
      <c r="M31" s="7">
        <v>28487600</v>
      </c>
      <c r="N31" s="7">
        <v>1020700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28487600</v>
      </c>
      <c r="V31" s="15">
        <v>1020700</v>
      </c>
      <c r="W31" s="15">
        <v>-20345000</v>
      </c>
      <c r="X31" s="15">
        <v>-20345000</v>
      </c>
      <c r="Y31" s="15">
        <v>0</v>
      </c>
      <c r="Z31" s="15">
        <v>0</v>
      </c>
      <c r="AA31" s="15">
        <v>0</v>
      </c>
      <c r="AB31" s="15">
        <v>1020700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f t="shared" si="0"/>
        <v>0</v>
      </c>
      <c r="AJ31" s="15">
        <v>95000</v>
      </c>
      <c r="AK31" s="16">
        <v>0</v>
      </c>
      <c r="AL31" s="7"/>
      <c r="AM31" s="8"/>
      <c r="AN31" s="7">
        <v>0</v>
      </c>
      <c r="AO31" s="2"/>
    </row>
    <row r="32" spans="1:41" outlineLevel="2">
      <c r="A32" s="5" t="s">
        <v>67</v>
      </c>
      <c r="B32" s="6" t="s">
        <v>19</v>
      </c>
      <c r="C32" s="6" t="s">
        <v>68</v>
      </c>
      <c r="D32" s="6" t="s">
        <v>21</v>
      </c>
      <c r="E32" s="6" t="s">
        <v>22</v>
      </c>
      <c r="F32" s="6" t="s">
        <v>22</v>
      </c>
      <c r="G32" s="6"/>
      <c r="H32" s="6"/>
      <c r="I32" s="6"/>
      <c r="J32" s="6"/>
      <c r="K32" s="6"/>
      <c r="L32" s="6"/>
      <c r="M32" s="7">
        <v>0</v>
      </c>
      <c r="N32" s="7">
        <v>20873195.32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15">
        <v>20873195.32</v>
      </c>
      <c r="W32" s="15">
        <v>20873195.32</v>
      </c>
      <c r="X32" s="15">
        <v>20873195.32</v>
      </c>
      <c r="Y32" s="15">
        <v>0</v>
      </c>
      <c r="Z32" s="15">
        <v>0</v>
      </c>
      <c r="AA32" s="15">
        <v>0</v>
      </c>
      <c r="AB32" s="15">
        <v>20873195.32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f t="shared" si="0"/>
        <v>0</v>
      </c>
      <c r="AJ32" s="15">
        <v>0</v>
      </c>
      <c r="AK32" s="16">
        <v>0</v>
      </c>
      <c r="AL32" s="7"/>
      <c r="AM32" s="8"/>
      <c r="AN32" s="7">
        <v>0</v>
      </c>
      <c r="AO32" s="2"/>
    </row>
    <row r="33" spans="1:41" ht="25.5" outlineLevel="2">
      <c r="A33" s="5" t="s">
        <v>69</v>
      </c>
      <c r="B33" s="6" t="s">
        <v>19</v>
      </c>
      <c r="C33" s="6" t="s">
        <v>70</v>
      </c>
      <c r="D33" s="6" t="s">
        <v>21</v>
      </c>
      <c r="E33" s="6" t="s">
        <v>22</v>
      </c>
      <c r="F33" s="6" t="s">
        <v>22</v>
      </c>
      <c r="G33" s="6"/>
      <c r="H33" s="6"/>
      <c r="I33" s="6"/>
      <c r="J33" s="6"/>
      <c r="K33" s="6"/>
      <c r="L33" s="6"/>
      <c r="M33" s="7">
        <v>600800</v>
      </c>
      <c r="N33" s="7">
        <v>729800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600800</v>
      </c>
      <c r="V33" s="15">
        <v>729800</v>
      </c>
      <c r="W33" s="15">
        <v>279200</v>
      </c>
      <c r="X33" s="15">
        <v>279200</v>
      </c>
      <c r="Y33" s="15">
        <v>0</v>
      </c>
      <c r="Z33" s="15">
        <v>0</v>
      </c>
      <c r="AA33" s="15">
        <v>0</v>
      </c>
      <c r="AB33" s="15">
        <v>556440</v>
      </c>
      <c r="AC33" s="15">
        <v>346720</v>
      </c>
      <c r="AD33" s="15">
        <v>346720</v>
      </c>
      <c r="AE33" s="15">
        <v>173360</v>
      </c>
      <c r="AF33" s="15">
        <v>0</v>
      </c>
      <c r="AG33" s="15">
        <v>173360</v>
      </c>
      <c r="AH33" s="15">
        <v>173360</v>
      </c>
      <c r="AI33" s="15">
        <f t="shared" si="0"/>
        <v>23.754453274869828</v>
      </c>
      <c r="AJ33" s="15">
        <v>148250</v>
      </c>
      <c r="AK33" s="16">
        <f t="shared" si="1"/>
        <v>0.85515689893862479</v>
      </c>
      <c r="AL33" s="7"/>
      <c r="AM33" s="8"/>
      <c r="AN33" s="7">
        <v>0</v>
      </c>
      <c r="AO33" s="2"/>
    </row>
    <row r="34" spans="1:41" outlineLevel="1">
      <c r="A34" s="5" t="s">
        <v>71</v>
      </c>
      <c r="B34" s="6" t="s">
        <v>19</v>
      </c>
      <c r="C34" s="6" t="s">
        <v>72</v>
      </c>
      <c r="D34" s="6" t="s">
        <v>21</v>
      </c>
      <c r="E34" s="6" t="s">
        <v>22</v>
      </c>
      <c r="F34" s="6" t="s">
        <v>22</v>
      </c>
      <c r="G34" s="6"/>
      <c r="H34" s="6"/>
      <c r="I34" s="6"/>
      <c r="J34" s="6"/>
      <c r="K34" s="6"/>
      <c r="L34" s="6"/>
      <c r="M34" s="7">
        <v>650000</v>
      </c>
      <c r="N34" s="7">
        <v>650000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650000</v>
      </c>
      <c r="V34" s="15">
        <v>650000</v>
      </c>
      <c r="W34" s="15">
        <v>162500</v>
      </c>
      <c r="X34" s="15">
        <v>162500</v>
      </c>
      <c r="Y34" s="15">
        <v>0</v>
      </c>
      <c r="Z34" s="15">
        <v>0</v>
      </c>
      <c r="AA34" s="15">
        <v>0</v>
      </c>
      <c r="AB34" s="15">
        <v>493723</v>
      </c>
      <c r="AC34" s="15">
        <v>312554</v>
      </c>
      <c r="AD34" s="15">
        <v>312554</v>
      </c>
      <c r="AE34" s="15">
        <v>156277</v>
      </c>
      <c r="AF34" s="15">
        <v>0</v>
      </c>
      <c r="AG34" s="15">
        <v>156277</v>
      </c>
      <c r="AH34" s="15">
        <v>156277</v>
      </c>
      <c r="AI34" s="15">
        <f t="shared" si="0"/>
        <v>24.042615384615384</v>
      </c>
      <c r="AJ34" s="15">
        <v>78600</v>
      </c>
      <c r="AK34" s="16">
        <f t="shared" si="1"/>
        <v>0.50295308970609875</v>
      </c>
      <c r="AL34" s="7"/>
      <c r="AM34" s="8"/>
      <c r="AN34" s="7">
        <v>0</v>
      </c>
      <c r="AO34" s="2"/>
    </row>
    <row r="35" spans="1:41" outlineLevel="2">
      <c r="A35" s="5" t="s">
        <v>73</v>
      </c>
      <c r="B35" s="6" t="s">
        <v>19</v>
      </c>
      <c r="C35" s="6" t="s">
        <v>74</v>
      </c>
      <c r="D35" s="6" t="s">
        <v>21</v>
      </c>
      <c r="E35" s="6" t="s">
        <v>22</v>
      </c>
      <c r="F35" s="6" t="s">
        <v>22</v>
      </c>
      <c r="G35" s="6"/>
      <c r="H35" s="6"/>
      <c r="I35" s="6"/>
      <c r="J35" s="6"/>
      <c r="K35" s="6"/>
      <c r="L35" s="6"/>
      <c r="M35" s="7">
        <v>650000</v>
      </c>
      <c r="N35" s="7">
        <v>650000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650000</v>
      </c>
      <c r="V35" s="15">
        <v>650000</v>
      </c>
      <c r="W35" s="15">
        <v>162500</v>
      </c>
      <c r="X35" s="15">
        <v>162500</v>
      </c>
      <c r="Y35" s="15">
        <v>0</v>
      </c>
      <c r="Z35" s="15">
        <v>0</v>
      </c>
      <c r="AA35" s="15">
        <v>0</v>
      </c>
      <c r="AB35" s="15">
        <v>493723</v>
      </c>
      <c r="AC35" s="15">
        <v>312554</v>
      </c>
      <c r="AD35" s="15">
        <v>312554</v>
      </c>
      <c r="AE35" s="15">
        <v>156277</v>
      </c>
      <c r="AF35" s="15">
        <v>0</v>
      </c>
      <c r="AG35" s="15">
        <v>156277</v>
      </c>
      <c r="AH35" s="15">
        <v>156277</v>
      </c>
      <c r="AI35" s="15">
        <f t="shared" si="0"/>
        <v>24.042615384615384</v>
      </c>
      <c r="AJ35" s="15">
        <v>78600</v>
      </c>
      <c r="AK35" s="16">
        <f t="shared" si="1"/>
        <v>0.50295308970609875</v>
      </c>
      <c r="AL35" s="7"/>
      <c r="AM35" s="8"/>
      <c r="AN35" s="7">
        <v>0</v>
      </c>
      <c r="AO35" s="2"/>
    </row>
    <row r="36" spans="1:41" ht="25.5" outlineLevel="1">
      <c r="A36" s="5" t="s">
        <v>75</v>
      </c>
      <c r="B36" s="6" t="s">
        <v>19</v>
      </c>
      <c r="C36" s="6" t="s">
        <v>76</v>
      </c>
      <c r="D36" s="6" t="s">
        <v>21</v>
      </c>
      <c r="E36" s="6" t="s">
        <v>22</v>
      </c>
      <c r="F36" s="6" t="s">
        <v>22</v>
      </c>
      <c r="G36" s="6"/>
      <c r="H36" s="6"/>
      <c r="I36" s="6"/>
      <c r="J36" s="6"/>
      <c r="K36" s="6"/>
      <c r="L36" s="6"/>
      <c r="M36" s="7">
        <v>3698000</v>
      </c>
      <c r="N36" s="7">
        <v>3698000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3698000</v>
      </c>
      <c r="V36" s="15">
        <v>3698000</v>
      </c>
      <c r="W36" s="15">
        <v>924500</v>
      </c>
      <c r="X36" s="15">
        <v>924500</v>
      </c>
      <c r="Y36" s="15">
        <v>0</v>
      </c>
      <c r="Z36" s="15">
        <v>0</v>
      </c>
      <c r="AA36" s="15">
        <v>0</v>
      </c>
      <c r="AB36" s="15">
        <v>2761600.25</v>
      </c>
      <c r="AC36" s="15">
        <v>1872799.5</v>
      </c>
      <c r="AD36" s="15">
        <v>1872799.5</v>
      </c>
      <c r="AE36" s="15">
        <v>936399.75</v>
      </c>
      <c r="AF36" s="15">
        <v>0</v>
      </c>
      <c r="AG36" s="15">
        <v>936399.75</v>
      </c>
      <c r="AH36" s="15">
        <v>936399.75</v>
      </c>
      <c r="AI36" s="15">
        <f t="shared" si="0"/>
        <v>25.321788804759333</v>
      </c>
      <c r="AJ36" s="15">
        <v>896223</v>
      </c>
      <c r="AK36" s="16">
        <f t="shared" si="1"/>
        <v>0.95709444604187477</v>
      </c>
      <c r="AL36" s="7"/>
      <c r="AM36" s="8"/>
      <c r="AN36" s="7">
        <v>0</v>
      </c>
      <c r="AO36" s="2"/>
    </row>
    <row r="37" spans="1:41" ht="25.5" outlineLevel="2">
      <c r="A37" s="5" t="s">
        <v>77</v>
      </c>
      <c r="B37" s="6" t="s">
        <v>19</v>
      </c>
      <c r="C37" s="6" t="s">
        <v>78</v>
      </c>
      <c r="D37" s="6" t="s">
        <v>21</v>
      </c>
      <c r="E37" s="6" t="s">
        <v>22</v>
      </c>
      <c r="F37" s="6" t="s">
        <v>22</v>
      </c>
      <c r="G37" s="6"/>
      <c r="H37" s="6"/>
      <c r="I37" s="6"/>
      <c r="J37" s="6"/>
      <c r="K37" s="6"/>
      <c r="L37" s="6"/>
      <c r="M37" s="7">
        <v>3698000</v>
      </c>
      <c r="N37" s="7">
        <v>3698000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3698000</v>
      </c>
      <c r="V37" s="15">
        <v>3698000</v>
      </c>
      <c r="W37" s="15">
        <v>924500</v>
      </c>
      <c r="X37" s="15">
        <v>924500</v>
      </c>
      <c r="Y37" s="15">
        <v>0</v>
      </c>
      <c r="Z37" s="15">
        <v>0</v>
      </c>
      <c r="AA37" s="15">
        <v>0</v>
      </c>
      <c r="AB37" s="15">
        <v>2761600.25</v>
      </c>
      <c r="AC37" s="15">
        <v>1872799.5</v>
      </c>
      <c r="AD37" s="15">
        <v>1872799.5</v>
      </c>
      <c r="AE37" s="15">
        <v>936399.75</v>
      </c>
      <c r="AF37" s="15">
        <v>0</v>
      </c>
      <c r="AG37" s="15">
        <v>936399.75</v>
      </c>
      <c r="AH37" s="15">
        <v>936399.75</v>
      </c>
      <c r="AI37" s="15">
        <f t="shared" si="0"/>
        <v>25.321788804759333</v>
      </c>
      <c r="AJ37" s="15">
        <v>896223</v>
      </c>
      <c r="AK37" s="16">
        <f t="shared" si="1"/>
        <v>0.95709444604187477</v>
      </c>
      <c r="AL37" s="7"/>
      <c r="AM37" s="8"/>
      <c r="AN37" s="7">
        <v>0</v>
      </c>
      <c r="AO37" s="2"/>
    </row>
    <row r="38" spans="1:41" ht="38.25">
      <c r="A38" s="5" t="s">
        <v>79</v>
      </c>
      <c r="B38" s="6" t="s">
        <v>80</v>
      </c>
      <c r="C38" s="6" t="s">
        <v>20</v>
      </c>
      <c r="D38" s="6" t="s">
        <v>21</v>
      </c>
      <c r="E38" s="6" t="s">
        <v>22</v>
      </c>
      <c r="F38" s="6" t="s">
        <v>22</v>
      </c>
      <c r="G38" s="6"/>
      <c r="H38" s="6"/>
      <c r="I38" s="6"/>
      <c r="J38" s="6"/>
      <c r="K38" s="6"/>
      <c r="L38" s="6"/>
      <c r="M38" s="7">
        <v>62093000</v>
      </c>
      <c r="N38" s="7">
        <v>95372100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62093000</v>
      </c>
      <c r="V38" s="15">
        <v>95372100</v>
      </c>
      <c r="W38" s="15">
        <v>48259150</v>
      </c>
      <c r="X38" s="15">
        <v>48259150</v>
      </c>
      <c r="Y38" s="15">
        <v>0</v>
      </c>
      <c r="Z38" s="15">
        <v>0</v>
      </c>
      <c r="AA38" s="15">
        <v>0</v>
      </c>
      <c r="AB38" s="15">
        <v>81015197.25</v>
      </c>
      <c r="AC38" s="15">
        <v>28551176.5</v>
      </c>
      <c r="AD38" s="15">
        <v>28551176.5</v>
      </c>
      <c r="AE38" s="15">
        <v>14356902.75</v>
      </c>
      <c r="AF38" s="15">
        <v>0</v>
      </c>
      <c r="AG38" s="15">
        <v>14356902.75</v>
      </c>
      <c r="AH38" s="15">
        <v>14356902.75</v>
      </c>
      <c r="AI38" s="15">
        <f t="shared" si="0"/>
        <v>15.053566766381362</v>
      </c>
      <c r="AJ38" s="15">
        <v>16483309.630000001</v>
      </c>
      <c r="AK38" s="16">
        <f t="shared" si="1"/>
        <v>1.1481104188715077</v>
      </c>
      <c r="AL38" s="7"/>
      <c r="AM38" s="8"/>
      <c r="AN38" s="7">
        <v>0</v>
      </c>
      <c r="AO38" s="2"/>
    </row>
    <row r="39" spans="1:41" outlineLevel="1">
      <c r="A39" s="5" t="s">
        <v>51</v>
      </c>
      <c r="B39" s="6" t="s">
        <v>80</v>
      </c>
      <c r="C39" s="6" t="s">
        <v>52</v>
      </c>
      <c r="D39" s="6" t="s">
        <v>21</v>
      </c>
      <c r="E39" s="6" t="s">
        <v>22</v>
      </c>
      <c r="F39" s="6" t="s">
        <v>22</v>
      </c>
      <c r="G39" s="6"/>
      <c r="H39" s="6"/>
      <c r="I39" s="6"/>
      <c r="J39" s="6"/>
      <c r="K39" s="6"/>
      <c r="L39" s="6"/>
      <c r="M39" s="7">
        <v>8551200</v>
      </c>
      <c r="N39" s="7">
        <v>9728200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8551200</v>
      </c>
      <c r="V39" s="15">
        <v>9728200</v>
      </c>
      <c r="W39" s="15">
        <v>3314800</v>
      </c>
      <c r="X39" s="15">
        <v>3314800</v>
      </c>
      <c r="Y39" s="15">
        <v>0</v>
      </c>
      <c r="Z39" s="15">
        <v>0</v>
      </c>
      <c r="AA39" s="15">
        <v>0</v>
      </c>
      <c r="AB39" s="15">
        <v>8062419.46</v>
      </c>
      <c r="AC39" s="15">
        <v>3306731.08</v>
      </c>
      <c r="AD39" s="15">
        <v>3306731.08</v>
      </c>
      <c r="AE39" s="15">
        <v>1665780.54</v>
      </c>
      <c r="AF39" s="15">
        <v>0</v>
      </c>
      <c r="AG39" s="15">
        <v>1665780.54</v>
      </c>
      <c r="AH39" s="15">
        <v>1665780.54</v>
      </c>
      <c r="AI39" s="15">
        <f t="shared" si="0"/>
        <v>17.123214366480951</v>
      </c>
      <c r="AJ39" s="15">
        <v>2109159.4700000002</v>
      </c>
      <c r="AK39" s="16">
        <f t="shared" si="1"/>
        <v>1.2661688736020413</v>
      </c>
      <c r="AL39" s="7"/>
      <c r="AM39" s="8"/>
      <c r="AN39" s="7">
        <v>0</v>
      </c>
      <c r="AO39" s="2"/>
    </row>
    <row r="40" spans="1:41" ht="25.5" outlineLevel="2">
      <c r="A40" s="5" t="s">
        <v>81</v>
      </c>
      <c r="B40" s="6" t="s">
        <v>80</v>
      </c>
      <c r="C40" s="6" t="s">
        <v>82</v>
      </c>
      <c r="D40" s="6" t="s">
        <v>21</v>
      </c>
      <c r="E40" s="6" t="s">
        <v>22</v>
      </c>
      <c r="F40" s="6" t="s">
        <v>22</v>
      </c>
      <c r="G40" s="6"/>
      <c r="H40" s="6"/>
      <c r="I40" s="6"/>
      <c r="J40" s="6"/>
      <c r="K40" s="6"/>
      <c r="L40" s="6"/>
      <c r="M40" s="7">
        <v>8551200</v>
      </c>
      <c r="N40" s="7">
        <v>9728200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8551200</v>
      </c>
      <c r="V40" s="15">
        <v>9728200</v>
      </c>
      <c r="W40" s="15">
        <v>3314800</v>
      </c>
      <c r="X40" s="15">
        <v>3314800</v>
      </c>
      <c r="Y40" s="15">
        <v>0</v>
      </c>
      <c r="Z40" s="15">
        <v>0</v>
      </c>
      <c r="AA40" s="15">
        <v>0</v>
      </c>
      <c r="AB40" s="15">
        <v>8062419.46</v>
      </c>
      <c r="AC40" s="15">
        <v>3306731.08</v>
      </c>
      <c r="AD40" s="15">
        <v>3306731.08</v>
      </c>
      <c r="AE40" s="15">
        <v>1665780.54</v>
      </c>
      <c r="AF40" s="15">
        <v>0</v>
      </c>
      <c r="AG40" s="15">
        <v>1665780.54</v>
      </c>
      <c r="AH40" s="15">
        <v>1665780.54</v>
      </c>
      <c r="AI40" s="15">
        <f t="shared" si="0"/>
        <v>17.123214366480951</v>
      </c>
      <c r="AJ40" s="15">
        <v>2109159.4700000002</v>
      </c>
      <c r="AK40" s="16">
        <f t="shared" si="1"/>
        <v>1.2661688736020413</v>
      </c>
      <c r="AL40" s="7"/>
      <c r="AM40" s="8"/>
      <c r="AN40" s="7">
        <v>0</v>
      </c>
      <c r="AO40" s="2"/>
    </row>
    <row r="41" spans="1:41" outlineLevel="1">
      <c r="A41" s="5" t="s">
        <v>57</v>
      </c>
      <c r="B41" s="6" t="s">
        <v>80</v>
      </c>
      <c r="C41" s="6" t="s">
        <v>58</v>
      </c>
      <c r="D41" s="6" t="s">
        <v>21</v>
      </c>
      <c r="E41" s="6" t="s">
        <v>22</v>
      </c>
      <c r="F41" s="6" t="s">
        <v>22</v>
      </c>
      <c r="G41" s="6"/>
      <c r="H41" s="6"/>
      <c r="I41" s="6"/>
      <c r="J41" s="6"/>
      <c r="K41" s="6"/>
      <c r="L41" s="6"/>
      <c r="M41" s="7">
        <v>53541800</v>
      </c>
      <c r="N41" s="7">
        <v>85643900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53541800</v>
      </c>
      <c r="V41" s="15">
        <v>85643900</v>
      </c>
      <c r="W41" s="15">
        <v>44944350</v>
      </c>
      <c r="X41" s="15">
        <v>44944350</v>
      </c>
      <c r="Y41" s="15">
        <v>0</v>
      </c>
      <c r="Z41" s="15">
        <v>0</v>
      </c>
      <c r="AA41" s="15">
        <v>0</v>
      </c>
      <c r="AB41" s="15">
        <v>72952777.790000007</v>
      </c>
      <c r="AC41" s="15">
        <v>25244445.420000002</v>
      </c>
      <c r="AD41" s="15">
        <v>25244445.420000002</v>
      </c>
      <c r="AE41" s="15">
        <v>12691122.210000001</v>
      </c>
      <c r="AF41" s="15">
        <v>0</v>
      </c>
      <c r="AG41" s="15">
        <v>12691122.210000001</v>
      </c>
      <c r="AH41" s="15">
        <v>12691122.210000001</v>
      </c>
      <c r="AI41" s="15">
        <f t="shared" si="0"/>
        <v>14.818477684925604</v>
      </c>
      <c r="AJ41" s="15">
        <v>14374150.16</v>
      </c>
      <c r="AK41" s="16">
        <f t="shared" si="1"/>
        <v>1.1326145885407874</v>
      </c>
      <c r="AL41" s="7"/>
      <c r="AM41" s="8"/>
      <c r="AN41" s="7">
        <v>0</v>
      </c>
      <c r="AO41" s="2"/>
    </row>
    <row r="42" spans="1:41" outlineLevel="2">
      <c r="A42" s="5" t="s">
        <v>83</v>
      </c>
      <c r="B42" s="6" t="s">
        <v>80</v>
      </c>
      <c r="C42" s="6" t="s">
        <v>84</v>
      </c>
      <c r="D42" s="6" t="s">
        <v>21</v>
      </c>
      <c r="E42" s="6" t="s">
        <v>22</v>
      </c>
      <c r="F42" s="6" t="s">
        <v>22</v>
      </c>
      <c r="G42" s="6"/>
      <c r="H42" s="6"/>
      <c r="I42" s="6"/>
      <c r="J42" s="6"/>
      <c r="K42" s="6"/>
      <c r="L42" s="6"/>
      <c r="M42" s="7">
        <v>41709300</v>
      </c>
      <c r="N42" s="7">
        <v>73305700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41709300</v>
      </c>
      <c r="V42" s="15">
        <v>73305700</v>
      </c>
      <c r="W42" s="15">
        <v>41986225</v>
      </c>
      <c r="X42" s="15">
        <v>41986225</v>
      </c>
      <c r="Y42" s="15">
        <v>0</v>
      </c>
      <c r="Z42" s="15">
        <v>0</v>
      </c>
      <c r="AA42" s="15">
        <v>0</v>
      </c>
      <c r="AB42" s="15">
        <v>63450636.390000001</v>
      </c>
      <c r="AC42" s="15">
        <v>19651147.219999999</v>
      </c>
      <c r="AD42" s="15">
        <v>19651147.219999999</v>
      </c>
      <c r="AE42" s="15">
        <v>9855063.6099999994</v>
      </c>
      <c r="AF42" s="15">
        <v>0</v>
      </c>
      <c r="AG42" s="15">
        <v>9855063.6099999994</v>
      </c>
      <c r="AH42" s="15">
        <v>9855063.6099999994</v>
      </c>
      <c r="AI42" s="15">
        <f t="shared" si="0"/>
        <v>13.443788968661371</v>
      </c>
      <c r="AJ42" s="15">
        <v>13606705.35</v>
      </c>
      <c r="AK42" s="16">
        <f t="shared" si="1"/>
        <v>1.3806816362091447</v>
      </c>
      <c r="AL42" s="7"/>
      <c r="AM42" s="8"/>
      <c r="AN42" s="7">
        <v>0</v>
      </c>
      <c r="AO42" s="2"/>
    </row>
    <row r="43" spans="1:41" ht="25.5" outlineLevel="2">
      <c r="A43" s="5" t="s">
        <v>59</v>
      </c>
      <c r="B43" s="6" t="s">
        <v>80</v>
      </c>
      <c r="C43" s="6" t="s">
        <v>60</v>
      </c>
      <c r="D43" s="6" t="s">
        <v>21</v>
      </c>
      <c r="E43" s="6" t="s">
        <v>22</v>
      </c>
      <c r="F43" s="6" t="s">
        <v>22</v>
      </c>
      <c r="G43" s="6"/>
      <c r="H43" s="6"/>
      <c r="I43" s="6"/>
      <c r="J43" s="6"/>
      <c r="K43" s="6"/>
      <c r="L43" s="6"/>
      <c r="M43" s="7">
        <v>11832500</v>
      </c>
      <c r="N43" s="7">
        <v>12338200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11832500</v>
      </c>
      <c r="V43" s="15">
        <v>12338200</v>
      </c>
      <c r="W43" s="15">
        <v>2958125</v>
      </c>
      <c r="X43" s="15">
        <v>2958125</v>
      </c>
      <c r="Y43" s="15">
        <v>0</v>
      </c>
      <c r="Z43" s="15">
        <v>0</v>
      </c>
      <c r="AA43" s="15">
        <v>0</v>
      </c>
      <c r="AB43" s="15">
        <v>9502141.4000000004</v>
      </c>
      <c r="AC43" s="15">
        <v>5593298.2000000002</v>
      </c>
      <c r="AD43" s="15">
        <v>5593298.2000000002</v>
      </c>
      <c r="AE43" s="15">
        <v>2836058.6</v>
      </c>
      <c r="AF43" s="15">
        <v>0</v>
      </c>
      <c r="AG43" s="15">
        <v>2836058.6</v>
      </c>
      <c r="AH43" s="15">
        <v>2836058.6</v>
      </c>
      <c r="AI43" s="15">
        <f t="shared" si="0"/>
        <v>22.985999578544682</v>
      </c>
      <c r="AJ43" s="15">
        <v>767444.81</v>
      </c>
      <c r="AK43" s="16">
        <f t="shared" si="1"/>
        <v>0.27060259262625957</v>
      </c>
      <c r="AL43" s="7"/>
      <c r="AM43" s="8"/>
      <c r="AN43" s="7">
        <v>0</v>
      </c>
      <c r="AO43" s="2"/>
    </row>
    <row r="44" spans="1:41" ht="25.5">
      <c r="A44" s="5" t="s">
        <v>85</v>
      </c>
      <c r="B44" s="6" t="s">
        <v>86</v>
      </c>
      <c r="C44" s="6" t="s">
        <v>20</v>
      </c>
      <c r="D44" s="6" t="s">
        <v>21</v>
      </c>
      <c r="E44" s="6" t="s">
        <v>22</v>
      </c>
      <c r="F44" s="6" t="s">
        <v>22</v>
      </c>
      <c r="G44" s="6"/>
      <c r="H44" s="6"/>
      <c r="I44" s="6"/>
      <c r="J44" s="6"/>
      <c r="K44" s="6"/>
      <c r="L44" s="6"/>
      <c r="M44" s="7">
        <v>231669400</v>
      </c>
      <c r="N44" s="7">
        <v>421233500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231669400</v>
      </c>
      <c r="V44" s="15">
        <v>421233500</v>
      </c>
      <c r="W44" s="15">
        <v>244528925</v>
      </c>
      <c r="X44" s="15">
        <v>244528925</v>
      </c>
      <c r="Y44" s="15">
        <v>0</v>
      </c>
      <c r="Z44" s="15">
        <v>0</v>
      </c>
      <c r="AA44" s="15">
        <v>0</v>
      </c>
      <c r="AB44" s="15">
        <v>350249673.68000001</v>
      </c>
      <c r="AC44" s="15">
        <v>141967652.63999999</v>
      </c>
      <c r="AD44" s="15">
        <v>141967652.63999999</v>
      </c>
      <c r="AE44" s="15">
        <v>70983826.319999993</v>
      </c>
      <c r="AF44" s="15">
        <v>0</v>
      </c>
      <c r="AG44" s="15">
        <v>70983826.319999993</v>
      </c>
      <c r="AH44" s="15">
        <v>70983826.319999993</v>
      </c>
      <c r="AI44" s="15">
        <f t="shared" si="0"/>
        <v>16.85142001289071</v>
      </c>
      <c r="AJ44" s="15">
        <v>59802649.060000002</v>
      </c>
      <c r="AK44" s="16">
        <f t="shared" si="1"/>
        <v>0.84248274797706069</v>
      </c>
      <c r="AL44" s="7"/>
      <c r="AM44" s="8"/>
      <c r="AN44" s="7">
        <v>0</v>
      </c>
      <c r="AO44" s="2"/>
    </row>
    <row r="45" spans="1:41" outlineLevel="1">
      <c r="A45" s="5" t="s">
        <v>51</v>
      </c>
      <c r="B45" s="6" t="s">
        <v>86</v>
      </c>
      <c r="C45" s="6" t="s">
        <v>52</v>
      </c>
      <c r="D45" s="6" t="s">
        <v>21</v>
      </c>
      <c r="E45" s="6" t="s">
        <v>22</v>
      </c>
      <c r="F45" s="6" t="s">
        <v>22</v>
      </c>
      <c r="G45" s="6"/>
      <c r="H45" s="6"/>
      <c r="I45" s="6"/>
      <c r="J45" s="6"/>
      <c r="K45" s="6"/>
      <c r="L45" s="6"/>
      <c r="M45" s="7">
        <v>224279200</v>
      </c>
      <c r="N45" s="7">
        <v>413843300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224279200</v>
      </c>
      <c r="V45" s="15">
        <v>413843300</v>
      </c>
      <c r="W45" s="15">
        <v>242681375</v>
      </c>
      <c r="X45" s="15">
        <v>242681375</v>
      </c>
      <c r="Y45" s="15">
        <v>0</v>
      </c>
      <c r="Z45" s="15">
        <v>0</v>
      </c>
      <c r="AA45" s="15">
        <v>0</v>
      </c>
      <c r="AB45" s="15">
        <v>344265684.81999999</v>
      </c>
      <c r="AC45" s="15">
        <v>139155230.36000001</v>
      </c>
      <c r="AD45" s="15">
        <v>139155230.36000001</v>
      </c>
      <c r="AE45" s="15">
        <v>69577615.180000007</v>
      </c>
      <c r="AF45" s="15">
        <v>0</v>
      </c>
      <c r="AG45" s="15">
        <v>69577615.180000007</v>
      </c>
      <c r="AH45" s="15">
        <v>69577615.180000007</v>
      </c>
      <c r="AI45" s="15">
        <f t="shared" si="0"/>
        <v>16.812550832646078</v>
      </c>
      <c r="AJ45" s="15">
        <v>57968820.469999999</v>
      </c>
      <c r="AK45" s="16">
        <f t="shared" si="1"/>
        <v>0.8331533111623961</v>
      </c>
      <c r="AL45" s="7"/>
      <c r="AM45" s="8"/>
      <c r="AN45" s="7">
        <v>0</v>
      </c>
      <c r="AO45" s="2"/>
    </row>
    <row r="46" spans="1:41" outlineLevel="2">
      <c r="A46" s="5" t="s">
        <v>87</v>
      </c>
      <c r="B46" s="6" t="s">
        <v>86</v>
      </c>
      <c r="C46" s="6" t="s">
        <v>88</v>
      </c>
      <c r="D46" s="6" t="s">
        <v>21</v>
      </c>
      <c r="E46" s="6" t="s">
        <v>22</v>
      </c>
      <c r="F46" s="6" t="s">
        <v>22</v>
      </c>
      <c r="G46" s="6"/>
      <c r="H46" s="6"/>
      <c r="I46" s="6"/>
      <c r="J46" s="6"/>
      <c r="K46" s="6"/>
      <c r="L46" s="6"/>
      <c r="M46" s="7">
        <v>58155600</v>
      </c>
      <c r="N46" s="7">
        <v>230188100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58155600</v>
      </c>
      <c r="V46" s="15">
        <v>230188100</v>
      </c>
      <c r="W46" s="15">
        <v>186571400</v>
      </c>
      <c r="X46" s="15">
        <v>186571400</v>
      </c>
      <c r="Y46" s="15">
        <v>0</v>
      </c>
      <c r="Z46" s="15">
        <v>0</v>
      </c>
      <c r="AA46" s="15">
        <v>0</v>
      </c>
      <c r="AB46" s="15">
        <v>214073333.75</v>
      </c>
      <c r="AC46" s="15">
        <v>32229532.5</v>
      </c>
      <c r="AD46" s="15">
        <v>32229532.5</v>
      </c>
      <c r="AE46" s="15">
        <v>16114766.25</v>
      </c>
      <c r="AF46" s="15">
        <v>0</v>
      </c>
      <c r="AG46" s="15">
        <v>16114766.25</v>
      </c>
      <c r="AH46" s="15">
        <v>16114766.25</v>
      </c>
      <c r="AI46" s="15">
        <f t="shared" si="0"/>
        <v>7.0006947578958254</v>
      </c>
      <c r="AJ46" s="15">
        <v>14004313.09</v>
      </c>
      <c r="AK46" s="16">
        <f t="shared" si="1"/>
        <v>0.86903606746390127</v>
      </c>
      <c r="AL46" s="7"/>
      <c r="AM46" s="8"/>
      <c r="AN46" s="7">
        <v>0</v>
      </c>
      <c r="AO46" s="2"/>
    </row>
    <row r="47" spans="1:41" outlineLevel="2">
      <c r="A47" s="5" t="s">
        <v>89</v>
      </c>
      <c r="B47" s="6" t="s">
        <v>86</v>
      </c>
      <c r="C47" s="6" t="s">
        <v>90</v>
      </c>
      <c r="D47" s="6" t="s">
        <v>21</v>
      </c>
      <c r="E47" s="6" t="s">
        <v>22</v>
      </c>
      <c r="F47" s="6" t="s">
        <v>22</v>
      </c>
      <c r="G47" s="6"/>
      <c r="H47" s="6"/>
      <c r="I47" s="6"/>
      <c r="J47" s="6"/>
      <c r="K47" s="6"/>
      <c r="L47" s="6"/>
      <c r="M47" s="7">
        <v>134031900</v>
      </c>
      <c r="N47" s="7">
        <v>143805100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134031900</v>
      </c>
      <c r="V47" s="15">
        <v>143805100</v>
      </c>
      <c r="W47" s="15">
        <v>42856175</v>
      </c>
      <c r="X47" s="15">
        <v>42856175</v>
      </c>
      <c r="Y47" s="15">
        <v>0</v>
      </c>
      <c r="Z47" s="15">
        <v>0</v>
      </c>
      <c r="AA47" s="15">
        <v>0</v>
      </c>
      <c r="AB47" s="15">
        <v>99435521.019999996</v>
      </c>
      <c r="AC47" s="15">
        <v>88739157.959999993</v>
      </c>
      <c r="AD47" s="15">
        <v>88739157.959999993</v>
      </c>
      <c r="AE47" s="15">
        <v>44369578.979999997</v>
      </c>
      <c r="AF47" s="15">
        <v>0</v>
      </c>
      <c r="AG47" s="15">
        <v>44369578.979999997</v>
      </c>
      <c r="AH47" s="15">
        <v>44369578.979999997</v>
      </c>
      <c r="AI47" s="15">
        <f t="shared" si="0"/>
        <v>30.853967613109685</v>
      </c>
      <c r="AJ47" s="15">
        <v>35550335.460000001</v>
      </c>
      <c r="AK47" s="16">
        <f t="shared" si="1"/>
        <v>0.80123220182063593</v>
      </c>
      <c r="AL47" s="7"/>
      <c r="AM47" s="8"/>
      <c r="AN47" s="7">
        <v>0</v>
      </c>
      <c r="AO47" s="2"/>
    </row>
    <row r="48" spans="1:41" ht="25.5" outlineLevel="2">
      <c r="A48" s="5" t="s">
        <v>81</v>
      </c>
      <c r="B48" s="6" t="s">
        <v>86</v>
      </c>
      <c r="C48" s="6" t="s">
        <v>82</v>
      </c>
      <c r="D48" s="6" t="s">
        <v>21</v>
      </c>
      <c r="E48" s="6" t="s">
        <v>22</v>
      </c>
      <c r="F48" s="6" t="s">
        <v>22</v>
      </c>
      <c r="G48" s="6"/>
      <c r="H48" s="6"/>
      <c r="I48" s="6"/>
      <c r="J48" s="6"/>
      <c r="K48" s="6"/>
      <c r="L48" s="6"/>
      <c r="M48" s="7">
        <v>16529100</v>
      </c>
      <c r="N48" s="7">
        <v>21746200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16529100</v>
      </c>
      <c r="V48" s="15">
        <v>21746200</v>
      </c>
      <c r="W48" s="15">
        <v>9349375</v>
      </c>
      <c r="X48" s="15">
        <v>9349375</v>
      </c>
      <c r="Y48" s="15">
        <v>0</v>
      </c>
      <c r="Z48" s="15">
        <v>0</v>
      </c>
      <c r="AA48" s="15">
        <v>0</v>
      </c>
      <c r="AB48" s="15">
        <v>16638571.699999999</v>
      </c>
      <c r="AC48" s="15">
        <v>10215256.6</v>
      </c>
      <c r="AD48" s="15">
        <v>10215256.6</v>
      </c>
      <c r="AE48" s="15">
        <v>5107628.3</v>
      </c>
      <c r="AF48" s="15">
        <v>0</v>
      </c>
      <c r="AG48" s="15">
        <v>5107628.3</v>
      </c>
      <c r="AH48" s="15">
        <v>5107628.3</v>
      </c>
      <c r="AI48" s="15">
        <f t="shared" si="0"/>
        <v>23.487452060589895</v>
      </c>
      <c r="AJ48" s="15">
        <v>5643106.0899999999</v>
      </c>
      <c r="AK48" s="16">
        <f t="shared" si="1"/>
        <v>1.1048388329276035</v>
      </c>
      <c r="AL48" s="7"/>
      <c r="AM48" s="8"/>
      <c r="AN48" s="7">
        <v>0</v>
      </c>
      <c r="AO48" s="2"/>
    </row>
    <row r="49" spans="1:41" outlineLevel="2">
      <c r="A49" s="5" t="s">
        <v>53</v>
      </c>
      <c r="B49" s="6" t="s">
        <v>86</v>
      </c>
      <c r="C49" s="6" t="s">
        <v>54</v>
      </c>
      <c r="D49" s="6" t="s">
        <v>21</v>
      </c>
      <c r="E49" s="6" t="s">
        <v>22</v>
      </c>
      <c r="F49" s="6" t="s">
        <v>22</v>
      </c>
      <c r="G49" s="6"/>
      <c r="H49" s="6"/>
      <c r="I49" s="6"/>
      <c r="J49" s="6"/>
      <c r="K49" s="6"/>
      <c r="L49" s="6"/>
      <c r="M49" s="7">
        <v>1026900</v>
      </c>
      <c r="N49" s="7">
        <v>1026900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1026900</v>
      </c>
      <c r="V49" s="15">
        <v>1026900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1026900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f t="shared" si="0"/>
        <v>0</v>
      </c>
      <c r="AJ49" s="15">
        <v>0</v>
      </c>
      <c r="AK49" s="16">
        <v>0</v>
      </c>
      <c r="AL49" s="7"/>
      <c r="AM49" s="8"/>
      <c r="AN49" s="7">
        <v>0</v>
      </c>
      <c r="AO49" s="2"/>
    </row>
    <row r="50" spans="1:41" ht="25.5" outlineLevel="2">
      <c r="A50" s="5" t="s">
        <v>55</v>
      </c>
      <c r="B50" s="6" t="s">
        <v>86</v>
      </c>
      <c r="C50" s="6" t="s">
        <v>56</v>
      </c>
      <c r="D50" s="6" t="s">
        <v>21</v>
      </c>
      <c r="E50" s="6" t="s">
        <v>22</v>
      </c>
      <c r="F50" s="6" t="s">
        <v>22</v>
      </c>
      <c r="G50" s="6"/>
      <c r="H50" s="6"/>
      <c r="I50" s="6"/>
      <c r="J50" s="6"/>
      <c r="K50" s="6"/>
      <c r="L50" s="6"/>
      <c r="M50" s="7">
        <v>14535700</v>
      </c>
      <c r="N50" s="7">
        <v>17077000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14535700</v>
      </c>
      <c r="V50" s="15">
        <v>17077000</v>
      </c>
      <c r="W50" s="15">
        <v>3904425</v>
      </c>
      <c r="X50" s="15">
        <v>3904425</v>
      </c>
      <c r="Y50" s="15">
        <v>0</v>
      </c>
      <c r="Z50" s="15">
        <v>0</v>
      </c>
      <c r="AA50" s="15">
        <v>0</v>
      </c>
      <c r="AB50" s="15">
        <v>13091358.35</v>
      </c>
      <c r="AC50" s="15">
        <v>7971283.2999999998</v>
      </c>
      <c r="AD50" s="15">
        <v>7971283.2999999998</v>
      </c>
      <c r="AE50" s="15">
        <v>3985641.65</v>
      </c>
      <c r="AF50" s="15">
        <v>0</v>
      </c>
      <c r="AG50" s="15">
        <v>3985641.65</v>
      </c>
      <c r="AH50" s="15">
        <v>3985641.65</v>
      </c>
      <c r="AI50" s="15">
        <f t="shared" si="0"/>
        <v>23.339237863793404</v>
      </c>
      <c r="AJ50" s="15">
        <v>2771065.83</v>
      </c>
      <c r="AK50" s="16">
        <f t="shared" si="1"/>
        <v>0.6952621618654552</v>
      </c>
      <c r="AL50" s="7"/>
      <c r="AM50" s="8"/>
      <c r="AN50" s="7">
        <v>0</v>
      </c>
      <c r="AO50" s="2"/>
    </row>
    <row r="51" spans="1:41" outlineLevel="1">
      <c r="A51" s="5" t="s">
        <v>61</v>
      </c>
      <c r="B51" s="6" t="s">
        <v>86</v>
      </c>
      <c r="C51" s="6" t="s">
        <v>62</v>
      </c>
      <c r="D51" s="6" t="s">
        <v>21</v>
      </c>
      <c r="E51" s="6" t="s">
        <v>22</v>
      </c>
      <c r="F51" s="6" t="s">
        <v>22</v>
      </c>
      <c r="G51" s="6"/>
      <c r="H51" s="6"/>
      <c r="I51" s="6"/>
      <c r="J51" s="6"/>
      <c r="K51" s="6"/>
      <c r="L51" s="6"/>
      <c r="M51" s="7">
        <v>7390200</v>
      </c>
      <c r="N51" s="7">
        <v>7390200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7390200</v>
      </c>
      <c r="V51" s="15">
        <v>7390200</v>
      </c>
      <c r="W51" s="15">
        <v>1847550</v>
      </c>
      <c r="X51" s="15">
        <v>1847550</v>
      </c>
      <c r="Y51" s="15">
        <v>0</v>
      </c>
      <c r="Z51" s="15">
        <v>0</v>
      </c>
      <c r="AA51" s="15">
        <v>0</v>
      </c>
      <c r="AB51" s="15">
        <v>5983988.8600000003</v>
      </c>
      <c r="AC51" s="15">
        <v>2812422.28</v>
      </c>
      <c r="AD51" s="15">
        <v>2812422.28</v>
      </c>
      <c r="AE51" s="15">
        <v>1406211.14</v>
      </c>
      <c r="AF51" s="15">
        <v>0</v>
      </c>
      <c r="AG51" s="15">
        <v>1406211.14</v>
      </c>
      <c r="AH51" s="15">
        <v>1406211.14</v>
      </c>
      <c r="AI51" s="15">
        <f t="shared" si="0"/>
        <v>19.02805255608779</v>
      </c>
      <c r="AJ51" s="15">
        <v>1833828.59</v>
      </c>
      <c r="AK51" s="16">
        <f t="shared" si="1"/>
        <v>1.3040919232086301</v>
      </c>
      <c r="AL51" s="7"/>
      <c r="AM51" s="8"/>
      <c r="AN51" s="7">
        <v>0</v>
      </c>
      <c r="AO51" s="2"/>
    </row>
    <row r="52" spans="1:41" outlineLevel="2">
      <c r="A52" s="5" t="s">
        <v>67</v>
      </c>
      <c r="B52" s="6" t="s">
        <v>86</v>
      </c>
      <c r="C52" s="6" t="s">
        <v>68</v>
      </c>
      <c r="D52" s="6" t="s">
        <v>21</v>
      </c>
      <c r="E52" s="6" t="s">
        <v>22</v>
      </c>
      <c r="F52" s="6" t="s">
        <v>22</v>
      </c>
      <c r="G52" s="6"/>
      <c r="H52" s="6"/>
      <c r="I52" s="6"/>
      <c r="J52" s="6"/>
      <c r="K52" s="6"/>
      <c r="L52" s="6"/>
      <c r="M52" s="7">
        <v>7390200</v>
      </c>
      <c r="N52" s="7">
        <v>7390200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7390200</v>
      </c>
      <c r="V52" s="15">
        <v>7390200</v>
      </c>
      <c r="W52" s="15">
        <v>1847550</v>
      </c>
      <c r="X52" s="15">
        <v>1847550</v>
      </c>
      <c r="Y52" s="15">
        <v>0</v>
      </c>
      <c r="Z52" s="15">
        <v>0</v>
      </c>
      <c r="AA52" s="15">
        <v>0</v>
      </c>
      <c r="AB52" s="15">
        <v>5983988.8600000003</v>
      </c>
      <c r="AC52" s="15">
        <v>2812422.28</v>
      </c>
      <c r="AD52" s="15">
        <v>2812422.28</v>
      </c>
      <c r="AE52" s="15">
        <v>1406211.14</v>
      </c>
      <c r="AF52" s="15">
        <v>0</v>
      </c>
      <c r="AG52" s="15">
        <v>1406211.14</v>
      </c>
      <c r="AH52" s="15">
        <v>1406211.14</v>
      </c>
      <c r="AI52" s="15">
        <f t="shared" si="0"/>
        <v>19.02805255608779</v>
      </c>
      <c r="AJ52" s="15">
        <v>1833828.59</v>
      </c>
      <c r="AK52" s="16">
        <f t="shared" si="1"/>
        <v>1.3040919232086301</v>
      </c>
      <c r="AL52" s="7"/>
      <c r="AM52" s="8"/>
      <c r="AN52" s="7">
        <v>0</v>
      </c>
      <c r="AO52" s="2"/>
    </row>
    <row r="53" spans="1:41" ht="38.25">
      <c r="A53" s="5" t="s">
        <v>91</v>
      </c>
      <c r="B53" s="6" t="s">
        <v>92</v>
      </c>
      <c r="C53" s="6" t="s">
        <v>20</v>
      </c>
      <c r="D53" s="6" t="s">
        <v>21</v>
      </c>
      <c r="E53" s="6" t="s">
        <v>22</v>
      </c>
      <c r="F53" s="6" t="s">
        <v>22</v>
      </c>
      <c r="G53" s="6"/>
      <c r="H53" s="6"/>
      <c r="I53" s="6"/>
      <c r="J53" s="6"/>
      <c r="K53" s="6"/>
      <c r="L53" s="6"/>
      <c r="M53" s="7">
        <v>3235200</v>
      </c>
      <c r="N53" s="7">
        <v>3235200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3235200</v>
      </c>
      <c r="V53" s="15">
        <v>3235200</v>
      </c>
      <c r="W53" s="15">
        <v>808800</v>
      </c>
      <c r="X53" s="15">
        <v>808800</v>
      </c>
      <c r="Y53" s="15">
        <v>0</v>
      </c>
      <c r="Z53" s="15">
        <v>0</v>
      </c>
      <c r="AA53" s="15">
        <v>0</v>
      </c>
      <c r="AB53" s="15">
        <v>2307826.88</v>
      </c>
      <c r="AC53" s="15">
        <v>957373.12</v>
      </c>
      <c r="AD53" s="15">
        <v>957373.12</v>
      </c>
      <c r="AE53" s="15">
        <v>927373.12</v>
      </c>
      <c r="AF53" s="15">
        <v>0</v>
      </c>
      <c r="AG53" s="15">
        <v>927373.12</v>
      </c>
      <c r="AH53" s="15">
        <v>927373.12</v>
      </c>
      <c r="AI53" s="15">
        <f t="shared" si="0"/>
        <v>28.66509396636993</v>
      </c>
      <c r="AJ53" s="15">
        <v>815713.3</v>
      </c>
      <c r="AK53" s="16">
        <f t="shared" si="1"/>
        <v>0.87959558284372108</v>
      </c>
      <c r="AL53" s="7"/>
      <c r="AM53" s="8"/>
      <c r="AN53" s="7">
        <v>0</v>
      </c>
      <c r="AO53" s="2"/>
    </row>
    <row r="54" spans="1:41" ht="25.5" outlineLevel="1">
      <c r="A54" s="5" t="s">
        <v>23</v>
      </c>
      <c r="B54" s="6" t="s">
        <v>92</v>
      </c>
      <c r="C54" s="6" t="s">
        <v>24</v>
      </c>
      <c r="D54" s="6" t="s">
        <v>21</v>
      </c>
      <c r="E54" s="6" t="s">
        <v>22</v>
      </c>
      <c r="F54" s="6" t="s">
        <v>22</v>
      </c>
      <c r="G54" s="6"/>
      <c r="H54" s="6"/>
      <c r="I54" s="6"/>
      <c r="J54" s="6"/>
      <c r="K54" s="6"/>
      <c r="L54" s="6"/>
      <c r="M54" s="7">
        <v>3235200</v>
      </c>
      <c r="N54" s="7">
        <v>3235200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3235200</v>
      </c>
      <c r="V54" s="15">
        <v>3235200</v>
      </c>
      <c r="W54" s="15">
        <v>808800</v>
      </c>
      <c r="X54" s="15">
        <v>808800</v>
      </c>
      <c r="Y54" s="15">
        <v>0</v>
      </c>
      <c r="Z54" s="15">
        <v>0</v>
      </c>
      <c r="AA54" s="15">
        <v>0</v>
      </c>
      <c r="AB54" s="15">
        <v>2307826.88</v>
      </c>
      <c r="AC54" s="15">
        <v>957373.12</v>
      </c>
      <c r="AD54" s="15">
        <v>957373.12</v>
      </c>
      <c r="AE54" s="15">
        <v>927373.12</v>
      </c>
      <c r="AF54" s="15">
        <v>0</v>
      </c>
      <c r="AG54" s="15">
        <v>927373.12</v>
      </c>
      <c r="AH54" s="15">
        <v>927373.12</v>
      </c>
      <c r="AI54" s="15">
        <f t="shared" si="0"/>
        <v>28.66509396636993</v>
      </c>
      <c r="AJ54" s="15">
        <v>815713.3</v>
      </c>
      <c r="AK54" s="16">
        <f t="shared" si="1"/>
        <v>0.87959558284372108</v>
      </c>
      <c r="AL54" s="7"/>
      <c r="AM54" s="8"/>
      <c r="AN54" s="7">
        <v>0</v>
      </c>
      <c r="AO54" s="2"/>
    </row>
    <row r="55" spans="1:41" ht="63.75" outlineLevel="2">
      <c r="A55" s="5" t="s">
        <v>93</v>
      </c>
      <c r="B55" s="6" t="s">
        <v>92</v>
      </c>
      <c r="C55" s="6" t="s">
        <v>94</v>
      </c>
      <c r="D55" s="6" t="s">
        <v>21</v>
      </c>
      <c r="E55" s="6" t="s">
        <v>22</v>
      </c>
      <c r="F55" s="6" t="s">
        <v>22</v>
      </c>
      <c r="G55" s="6"/>
      <c r="H55" s="6"/>
      <c r="I55" s="6"/>
      <c r="J55" s="6"/>
      <c r="K55" s="6"/>
      <c r="L55" s="6"/>
      <c r="M55" s="7">
        <v>3235200</v>
      </c>
      <c r="N55" s="7">
        <v>3235200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3235200</v>
      </c>
      <c r="V55" s="15">
        <v>3235200</v>
      </c>
      <c r="W55" s="15">
        <v>808800</v>
      </c>
      <c r="X55" s="15">
        <v>808800</v>
      </c>
      <c r="Y55" s="15">
        <v>0</v>
      </c>
      <c r="Z55" s="15">
        <v>0</v>
      </c>
      <c r="AA55" s="15">
        <v>0</v>
      </c>
      <c r="AB55" s="15">
        <v>2307826.88</v>
      </c>
      <c r="AC55" s="15">
        <v>957373.12</v>
      </c>
      <c r="AD55" s="15">
        <v>957373.12</v>
      </c>
      <c r="AE55" s="15">
        <v>927373.12</v>
      </c>
      <c r="AF55" s="15">
        <v>0</v>
      </c>
      <c r="AG55" s="15">
        <v>927373.12</v>
      </c>
      <c r="AH55" s="15">
        <v>927373.12</v>
      </c>
      <c r="AI55" s="15">
        <f t="shared" si="0"/>
        <v>28.66509396636993</v>
      </c>
      <c r="AJ55" s="15">
        <v>815713.3</v>
      </c>
      <c r="AK55" s="16">
        <f t="shared" si="1"/>
        <v>0.87959558284372108</v>
      </c>
      <c r="AL55" s="7"/>
      <c r="AM55" s="8"/>
      <c r="AN55" s="7">
        <v>0</v>
      </c>
      <c r="AO55" s="2"/>
    </row>
    <row r="56" spans="1:41" ht="38.25">
      <c r="A56" s="5" t="s">
        <v>95</v>
      </c>
      <c r="B56" s="6" t="s">
        <v>96</v>
      </c>
      <c r="C56" s="6" t="s">
        <v>20</v>
      </c>
      <c r="D56" s="6" t="s">
        <v>21</v>
      </c>
      <c r="E56" s="6" t="s">
        <v>22</v>
      </c>
      <c r="F56" s="6" t="s">
        <v>22</v>
      </c>
      <c r="G56" s="6"/>
      <c r="H56" s="6"/>
      <c r="I56" s="6"/>
      <c r="J56" s="6"/>
      <c r="K56" s="6"/>
      <c r="L56" s="6"/>
      <c r="M56" s="7">
        <v>1525400</v>
      </c>
      <c r="N56" s="7">
        <v>1525400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1525400</v>
      </c>
      <c r="V56" s="15">
        <v>1525400</v>
      </c>
      <c r="W56" s="15">
        <v>381350</v>
      </c>
      <c r="X56" s="15">
        <v>381350</v>
      </c>
      <c r="Y56" s="15">
        <v>0</v>
      </c>
      <c r="Z56" s="15">
        <v>0</v>
      </c>
      <c r="AA56" s="15">
        <v>0</v>
      </c>
      <c r="AB56" s="15">
        <v>1052724.98</v>
      </c>
      <c r="AC56" s="15">
        <v>476715.02</v>
      </c>
      <c r="AD56" s="15">
        <v>476715.02</v>
      </c>
      <c r="AE56" s="15">
        <v>472675.02</v>
      </c>
      <c r="AF56" s="15">
        <v>0</v>
      </c>
      <c r="AG56" s="15">
        <v>472675.02</v>
      </c>
      <c r="AH56" s="15">
        <v>472675.02</v>
      </c>
      <c r="AI56" s="15">
        <f t="shared" si="0"/>
        <v>30.98695555264193</v>
      </c>
      <c r="AJ56" s="15">
        <v>266321.37</v>
      </c>
      <c r="AK56" s="16">
        <f t="shared" si="1"/>
        <v>0.56343440785172016</v>
      </c>
      <c r="AL56" s="7"/>
      <c r="AM56" s="8"/>
      <c r="AN56" s="7">
        <v>0</v>
      </c>
      <c r="AO56" s="2"/>
    </row>
    <row r="57" spans="1:41" ht="25.5" outlineLevel="1">
      <c r="A57" s="5" t="s">
        <v>23</v>
      </c>
      <c r="B57" s="6" t="s">
        <v>96</v>
      </c>
      <c r="C57" s="6" t="s">
        <v>24</v>
      </c>
      <c r="D57" s="6" t="s">
        <v>21</v>
      </c>
      <c r="E57" s="6" t="s">
        <v>22</v>
      </c>
      <c r="F57" s="6" t="s">
        <v>22</v>
      </c>
      <c r="G57" s="6"/>
      <c r="H57" s="6"/>
      <c r="I57" s="6"/>
      <c r="J57" s="6"/>
      <c r="K57" s="6"/>
      <c r="L57" s="6"/>
      <c r="M57" s="7">
        <v>1525400</v>
      </c>
      <c r="N57" s="7">
        <v>1525400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1525400</v>
      </c>
      <c r="V57" s="15">
        <v>1525400</v>
      </c>
      <c r="W57" s="15">
        <v>381350</v>
      </c>
      <c r="X57" s="15">
        <v>381350</v>
      </c>
      <c r="Y57" s="15">
        <v>0</v>
      </c>
      <c r="Z57" s="15">
        <v>0</v>
      </c>
      <c r="AA57" s="15">
        <v>0</v>
      </c>
      <c r="AB57" s="15">
        <v>1052724.98</v>
      </c>
      <c r="AC57" s="15">
        <v>476715.02</v>
      </c>
      <c r="AD57" s="15">
        <v>476715.02</v>
      </c>
      <c r="AE57" s="15">
        <v>472675.02</v>
      </c>
      <c r="AF57" s="15">
        <v>0</v>
      </c>
      <c r="AG57" s="15">
        <v>472675.02</v>
      </c>
      <c r="AH57" s="15">
        <v>472675.02</v>
      </c>
      <c r="AI57" s="15">
        <f t="shared" si="0"/>
        <v>30.98695555264193</v>
      </c>
      <c r="AJ57" s="15">
        <v>266321.37</v>
      </c>
      <c r="AK57" s="16">
        <f t="shared" si="1"/>
        <v>0.56343440785172016</v>
      </c>
      <c r="AL57" s="7"/>
      <c r="AM57" s="8"/>
      <c r="AN57" s="7">
        <v>0</v>
      </c>
      <c r="AO57" s="2"/>
    </row>
    <row r="58" spans="1:41" ht="51" outlineLevel="2">
      <c r="A58" s="5" t="s">
        <v>97</v>
      </c>
      <c r="B58" s="6" t="s">
        <v>96</v>
      </c>
      <c r="C58" s="6" t="s">
        <v>98</v>
      </c>
      <c r="D58" s="6" t="s">
        <v>21</v>
      </c>
      <c r="E58" s="6" t="s">
        <v>22</v>
      </c>
      <c r="F58" s="6" t="s">
        <v>22</v>
      </c>
      <c r="G58" s="6"/>
      <c r="H58" s="6"/>
      <c r="I58" s="6"/>
      <c r="J58" s="6"/>
      <c r="K58" s="6"/>
      <c r="L58" s="6"/>
      <c r="M58" s="7">
        <v>1525400</v>
      </c>
      <c r="N58" s="7">
        <v>1525400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1525400</v>
      </c>
      <c r="V58" s="15">
        <v>1525400</v>
      </c>
      <c r="W58" s="15">
        <v>381350</v>
      </c>
      <c r="X58" s="15">
        <v>381350</v>
      </c>
      <c r="Y58" s="15">
        <v>0</v>
      </c>
      <c r="Z58" s="15">
        <v>0</v>
      </c>
      <c r="AA58" s="15">
        <v>0</v>
      </c>
      <c r="AB58" s="15">
        <v>1052724.98</v>
      </c>
      <c r="AC58" s="15">
        <v>476715.02</v>
      </c>
      <c r="AD58" s="15">
        <v>476715.02</v>
      </c>
      <c r="AE58" s="15">
        <v>472675.02</v>
      </c>
      <c r="AF58" s="15">
        <v>0</v>
      </c>
      <c r="AG58" s="15">
        <v>472675.02</v>
      </c>
      <c r="AH58" s="15">
        <v>472675.02</v>
      </c>
      <c r="AI58" s="15">
        <f t="shared" si="0"/>
        <v>30.98695555264193</v>
      </c>
      <c r="AJ58" s="15">
        <v>266321.37</v>
      </c>
      <c r="AK58" s="16">
        <f t="shared" si="1"/>
        <v>0.56343440785172016</v>
      </c>
      <c r="AL58" s="7"/>
      <c r="AM58" s="8"/>
      <c r="AN58" s="7">
        <v>0</v>
      </c>
      <c r="AO58" s="2"/>
    </row>
    <row r="59" spans="1:41" ht="38.25">
      <c r="A59" s="5" t="s">
        <v>99</v>
      </c>
      <c r="B59" s="6" t="s">
        <v>100</v>
      </c>
      <c r="C59" s="6" t="s">
        <v>20</v>
      </c>
      <c r="D59" s="6" t="s">
        <v>21</v>
      </c>
      <c r="E59" s="6" t="s">
        <v>22</v>
      </c>
      <c r="F59" s="6" t="s">
        <v>22</v>
      </c>
      <c r="G59" s="6"/>
      <c r="H59" s="6"/>
      <c r="I59" s="6"/>
      <c r="J59" s="6"/>
      <c r="K59" s="6"/>
      <c r="L59" s="6"/>
      <c r="M59" s="7">
        <v>14984800</v>
      </c>
      <c r="N59" s="7">
        <v>14984800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14984800</v>
      </c>
      <c r="V59" s="15">
        <v>14984800</v>
      </c>
      <c r="W59" s="15">
        <v>3746200</v>
      </c>
      <c r="X59" s="15">
        <v>3746200</v>
      </c>
      <c r="Y59" s="15">
        <v>0</v>
      </c>
      <c r="Z59" s="15">
        <v>0</v>
      </c>
      <c r="AA59" s="15">
        <v>0</v>
      </c>
      <c r="AB59" s="15">
        <v>12955226.42</v>
      </c>
      <c r="AC59" s="15">
        <v>2029573.58</v>
      </c>
      <c r="AD59" s="15">
        <v>2029573.58</v>
      </c>
      <c r="AE59" s="15">
        <v>2029573.58</v>
      </c>
      <c r="AF59" s="15">
        <v>0</v>
      </c>
      <c r="AG59" s="15">
        <v>2029573.58</v>
      </c>
      <c r="AH59" s="15">
        <v>2029573.58</v>
      </c>
      <c r="AI59" s="15">
        <f t="shared" si="0"/>
        <v>13.544215338209387</v>
      </c>
      <c r="AJ59" s="15">
        <v>4363443.21</v>
      </c>
      <c r="AK59" s="16">
        <f t="shared" si="1"/>
        <v>2.1499310263981659</v>
      </c>
      <c r="AL59" s="7"/>
      <c r="AM59" s="8"/>
      <c r="AN59" s="7">
        <v>0</v>
      </c>
      <c r="AO59" s="2"/>
    </row>
    <row r="60" spans="1:41" ht="25.5" outlineLevel="1">
      <c r="A60" s="5" t="s">
        <v>23</v>
      </c>
      <c r="B60" s="6" t="s">
        <v>100</v>
      </c>
      <c r="C60" s="6" t="s">
        <v>24</v>
      </c>
      <c r="D60" s="6" t="s">
        <v>21</v>
      </c>
      <c r="E60" s="6" t="s">
        <v>22</v>
      </c>
      <c r="F60" s="6" t="s">
        <v>22</v>
      </c>
      <c r="G60" s="6"/>
      <c r="H60" s="6"/>
      <c r="I60" s="6"/>
      <c r="J60" s="6"/>
      <c r="K60" s="6"/>
      <c r="L60" s="6"/>
      <c r="M60" s="7">
        <v>5802700</v>
      </c>
      <c r="N60" s="7">
        <v>5787700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5802700</v>
      </c>
      <c r="V60" s="15">
        <v>5787700</v>
      </c>
      <c r="W60" s="15">
        <v>1435675</v>
      </c>
      <c r="X60" s="15">
        <v>1435675</v>
      </c>
      <c r="Y60" s="15">
        <v>0</v>
      </c>
      <c r="Z60" s="15">
        <v>0</v>
      </c>
      <c r="AA60" s="15">
        <v>0</v>
      </c>
      <c r="AB60" s="15">
        <v>4018248.34</v>
      </c>
      <c r="AC60" s="15">
        <v>1769451.66</v>
      </c>
      <c r="AD60" s="15">
        <v>1769451.66</v>
      </c>
      <c r="AE60" s="15">
        <v>1769451.66</v>
      </c>
      <c r="AF60" s="15">
        <v>0</v>
      </c>
      <c r="AG60" s="15">
        <v>1769451.66</v>
      </c>
      <c r="AH60" s="15">
        <v>1769451.66</v>
      </c>
      <c r="AI60" s="15">
        <f t="shared" si="0"/>
        <v>30.572622285191009</v>
      </c>
      <c r="AJ60" s="15">
        <v>1312797.21</v>
      </c>
      <c r="AK60" s="16">
        <f t="shared" si="1"/>
        <v>0.74192318427054404</v>
      </c>
      <c r="AL60" s="7"/>
      <c r="AM60" s="8"/>
      <c r="AN60" s="7">
        <v>0</v>
      </c>
      <c r="AO60" s="2"/>
    </row>
    <row r="61" spans="1:41" ht="51" outlineLevel="2">
      <c r="A61" s="5" t="s">
        <v>97</v>
      </c>
      <c r="B61" s="6" t="s">
        <v>100</v>
      </c>
      <c r="C61" s="6" t="s">
        <v>98</v>
      </c>
      <c r="D61" s="6" t="s">
        <v>21</v>
      </c>
      <c r="E61" s="6" t="s">
        <v>22</v>
      </c>
      <c r="F61" s="6" t="s">
        <v>22</v>
      </c>
      <c r="G61" s="6"/>
      <c r="H61" s="6"/>
      <c r="I61" s="6"/>
      <c r="J61" s="6"/>
      <c r="K61" s="6"/>
      <c r="L61" s="6"/>
      <c r="M61" s="7">
        <v>5802700</v>
      </c>
      <c r="N61" s="7">
        <v>5787700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5802700</v>
      </c>
      <c r="V61" s="15">
        <v>5787700</v>
      </c>
      <c r="W61" s="15">
        <v>1435675</v>
      </c>
      <c r="X61" s="15">
        <v>1435675</v>
      </c>
      <c r="Y61" s="15">
        <v>0</v>
      </c>
      <c r="Z61" s="15">
        <v>0</v>
      </c>
      <c r="AA61" s="15">
        <v>0</v>
      </c>
      <c r="AB61" s="15">
        <v>4018248.34</v>
      </c>
      <c r="AC61" s="15">
        <v>1769451.66</v>
      </c>
      <c r="AD61" s="15">
        <v>1769451.66</v>
      </c>
      <c r="AE61" s="15">
        <v>1769451.66</v>
      </c>
      <c r="AF61" s="15">
        <v>0</v>
      </c>
      <c r="AG61" s="15">
        <v>1769451.66</v>
      </c>
      <c r="AH61" s="15">
        <v>1769451.66</v>
      </c>
      <c r="AI61" s="15">
        <f t="shared" si="0"/>
        <v>30.572622285191009</v>
      </c>
      <c r="AJ61" s="15">
        <v>1312797.21</v>
      </c>
      <c r="AK61" s="16">
        <f t="shared" si="1"/>
        <v>0.74192318427054404</v>
      </c>
      <c r="AL61" s="7"/>
      <c r="AM61" s="8"/>
      <c r="AN61" s="7">
        <v>0</v>
      </c>
      <c r="AO61" s="2"/>
    </row>
    <row r="62" spans="1:41" ht="38.25" outlineLevel="1">
      <c r="A62" s="5" t="s">
        <v>101</v>
      </c>
      <c r="B62" s="6" t="s">
        <v>100</v>
      </c>
      <c r="C62" s="6" t="s">
        <v>102</v>
      </c>
      <c r="D62" s="6" t="s">
        <v>21</v>
      </c>
      <c r="E62" s="6" t="s">
        <v>22</v>
      </c>
      <c r="F62" s="6" t="s">
        <v>22</v>
      </c>
      <c r="G62" s="6"/>
      <c r="H62" s="6"/>
      <c r="I62" s="6"/>
      <c r="J62" s="6"/>
      <c r="K62" s="6"/>
      <c r="L62" s="6"/>
      <c r="M62" s="7">
        <v>100000</v>
      </c>
      <c r="N62" s="7">
        <v>115000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100000</v>
      </c>
      <c r="V62" s="15">
        <v>115000</v>
      </c>
      <c r="W62" s="15">
        <v>40000</v>
      </c>
      <c r="X62" s="15">
        <v>40000</v>
      </c>
      <c r="Y62" s="15">
        <v>0</v>
      </c>
      <c r="Z62" s="15">
        <v>0</v>
      </c>
      <c r="AA62" s="15">
        <v>0</v>
      </c>
      <c r="AB62" s="15">
        <v>1378.08</v>
      </c>
      <c r="AC62" s="15">
        <v>113621.92</v>
      </c>
      <c r="AD62" s="15">
        <v>113621.92</v>
      </c>
      <c r="AE62" s="15">
        <v>113621.92</v>
      </c>
      <c r="AF62" s="15">
        <v>0</v>
      </c>
      <c r="AG62" s="15">
        <v>113621.92</v>
      </c>
      <c r="AH62" s="15">
        <v>113621.92</v>
      </c>
      <c r="AI62" s="15">
        <f t="shared" si="0"/>
        <v>98.801669565217381</v>
      </c>
      <c r="AJ62" s="15">
        <v>0</v>
      </c>
      <c r="AK62" s="16">
        <f t="shared" si="1"/>
        <v>0</v>
      </c>
      <c r="AL62" s="7"/>
      <c r="AM62" s="8"/>
      <c r="AN62" s="7">
        <v>0</v>
      </c>
      <c r="AO62" s="2"/>
    </row>
    <row r="63" spans="1:41" ht="25.5" outlineLevel="2">
      <c r="A63" s="5" t="s">
        <v>103</v>
      </c>
      <c r="B63" s="6" t="s">
        <v>100</v>
      </c>
      <c r="C63" s="6" t="s">
        <v>104</v>
      </c>
      <c r="D63" s="6" t="s">
        <v>21</v>
      </c>
      <c r="E63" s="6" t="s">
        <v>22</v>
      </c>
      <c r="F63" s="6" t="s">
        <v>22</v>
      </c>
      <c r="G63" s="6"/>
      <c r="H63" s="6"/>
      <c r="I63" s="6"/>
      <c r="J63" s="6"/>
      <c r="K63" s="6"/>
      <c r="L63" s="6"/>
      <c r="M63" s="7">
        <v>100000</v>
      </c>
      <c r="N63" s="7">
        <v>115000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100000</v>
      </c>
      <c r="V63" s="15">
        <v>115000</v>
      </c>
      <c r="W63" s="15">
        <v>40000</v>
      </c>
      <c r="X63" s="15">
        <v>40000</v>
      </c>
      <c r="Y63" s="15">
        <v>0</v>
      </c>
      <c r="Z63" s="15">
        <v>0</v>
      </c>
      <c r="AA63" s="15">
        <v>0</v>
      </c>
      <c r="AB63" s="15">
        <v>1378.08</v>
      </c>
      <c r="AC63" s="15">
        <v>113621.92</v>
      </c>
      <c r="AD63" s="15">
        <v>113621.92</v>
      </c>
      <c r="AE63" s="15">
        <v>113621.92</v>
      </c>
      <c r="AF63" s="15">
        <v>0</v>
      </c>
      <c r="AG63" s="15">
        <v>113621.92</v>
      </c>
      <c r="AH63" s="15">
        <v>113621.92</v>
      </c>
      <c r="AI63" s="15">
        <f t="shared" si="0"/>
        <v>98.801669565217381</v>
      </c>
      <c r="AJ63" s="15">
        <v>0</v>
      </c>
      <c r="AK63" s="16">
        <f t="shared" si="1"/>
        <v>0</v>
      </c>
      <c r="AL63" s="7"/>
      <c r="AM63" s="8"/>
      <c r="AN63" s="7">
        <v>0</v>
      </c>
      <c r="AO63" s="2"/>
    </row>
    <row r="64" spans="1:41" ht="51" outlineLevel="1">
      <c r="A64" s="5" t="s">
        <v>105</v>
      </c>
      <c r="B64" s="6" t="s">
        <v>100</v>
      </c>
      <c r="C64" s="6" t="s">
        <v>106</v>
      </c>
      <c r="D64" s="6" t="s">
        <v>21</v>
      </c>
      <c r="E64" s="6" t="s">
        <v>22</v>
      </c>
      <c r="F64" s="6" t="s">
        <v>22</v>
      </c>
      <c r="G64" s="6"/>
      <c r="H64" s="6"/>
      <c r="I64" s="6"/>
      <c r="J64" s="6"/>
      <c r="K64" s="6"/>
      <c r="L64" s="6"/>
      <c r="M64" s="7">
        <v>9082100</v>
      </c>
      <c r="N64" s="7">
        <v>9082100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9082100</v>
      </c>
      <c r="V64" s="15">
        <v>9082100</v>
      </c>
      <c r="W64" s="15">
        <v>2270525</v>
      </c>
      <c r="X64" s="15">
        <v>2270525</v>
      </c>
      <c r="Y64" s="15">
        <v>0</v>
      </c>
      <c r="Z64" s="15">
        <v>0</v>
      </c>
      <c r="AA64" s="15">
        <v>0</v>
      </c>
      <c r="AB64" s="15">
        <v>8935600</v>
      </c>
      <c r="AC64" s="15">
        <v>146500</v>
      </c>
      <c r="AD64" s="15">
        <v>146500</v>
      </c>
      <c r="AE64" s="15">
        <v>146500</v>
      </c>
      <c r="AF64" s="15">
        <v>0</v>
      </c>
      <c r="AG64" s="15">
        <v>146500</v>
      </c>
      <c r="AH64" s="15">
        <v>146500</v>
      </c>
      <c r="AI64" s="15">
        <f t="shared" si="0"/>
        <v>1.6130630581033021</v>
      </c>
      <c r="AJ64" s="15">
        <v>3050646</v>
      </c>
      <c r="AK64" s="16">
        <f t="shared" si="1"/>
        <v>20.823522184300341</v>
      </c>
      <c r="AL64" s="7"/>
      <c r="AM64" s="8"/>
      <c r="AN64" s="7">
        <v>0</v>
      </c>
      <c r="AO64" s="2"/>
    </row>
    <row r="65" spans="1:41" ht="51" outlineLevel="2">
      <c r="A65" s="5" t="s">
        <v>107</v>
      </c>
      <c r="B65" s="6" t="s">
        <v>100</v>
      </c>
      <c r="C65" s="6" t="s">
        <v>108</v>
      </c>
      <c r="D65" s="6" t="s">
        <v>21</v>
      </c>
      <c r="E65" s="6" t="s">
        <v>22</v>
      </c>
      <c r="F65" s="6" t="s">
        <v>22</v>
      </c>
      <c r="G65" s="6"/>
      <c r="H65" s="6"/>
      <c r="I65" s="6"/>
      <c r="J65" s="6"/>
      <c r="K65" s="6"/>
      <c r="L65" s="6"/>
      <c r="M65" s="7">
        <v>8258100</v>
      </c>
      <c r="N65" s="7">
        <v>8258100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8258100</v>
      </c>
      <c r="V65" s="15">
        <v>8258100</v>
      </c>
      <c r="W65" s="15">
        <v>2064525</v>
      </c>
      <c r="X65" s="15">
        <v>2064525</v>
      </c>
      <c r="Y65" s="15">
        <v>0</v>
      </c>
      <c r="Z65" s="15">
        <v>0</v>
      </c>
      <c r="AA65" s="15">
        <v>0</v>
      </c>
      <c r="AB65" s="15">
        <v>8111600</v>
      </c>
      <c r="AC65" s="15">
        <v>146500</v>
      </c>
      <c r="AD65" s="15">
        <v>146500</v>
      </c>
      <c r="AE65" s="15">
        <v>146500</v>
      </c>
      <c r="AF65" s="15">
        <v>0</v>
      </c>
      <c r="AG65" s="15">
        <v>146500</v>
      </c>
      <c r="AH65" s="15">
        <v>146500</v>
      </c>
      <c r="AI65" s="15">
        <f t="shared" si="0"/>
        <v>1.7740158147757958</v>
      </c>
      <c r="AJ65" s="15">
        <v>1563546</v>
      </c>
      <c r="AK65" s="16">
        <f t="shared" si="1"/>
        <v>10.672668941979522</v>
      </c>
      <c r="AL65" s="7"/>
      <c r="AM65" s="8"/>
      <c r="AN65" s="7">
        <v>0</v>
      </c>
      <c r="AO65" s="2"/>
    </row>
    <row r="66" spans="1:41" outlineLevel="2">
      <c r="A66" s="5" t="s">
        <v>109</v>
      </c>
      <c r="B66" s="6" t="s">
        <v>100</v>
      </c>
      <c r="C66" s="6" t="s">
        <v>110</v>
      </c>
      <c r="D66" s="6" t="s">
        <v>21</v>
      </c>
      <c r="E66" s="6" t="s">
        <v>22</v>
      </c>
      <c r="F66" s="6" t="s">
        <v>22</v>
      </c>
      <c r="G66" s="6"/>
      <c r="H66" s="6"/>
      <c r="I66" s="6"/>
      <c r="J66" s="6"/>
      <c r="K66" s="6"/>
      <c r="L66" s="6"/>
      <c r="M66" s="7">
        <v>824000</v>
      </c>
      <c r="N66" s="7">
        <v>824000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824000</v>
      </c>
      <c r="V66" s="15">
        <v>824000</v>
      </c>
      <c r="W66" s="15">
        <v>206000</v>
      </c>
      <c r="X66" s="15">
        <v>206000</v>
      </c>
      <c r="Y66" s="15">
        <v>0</v>
      </c>
      <c r="Z66" s="15">
        <v>0</v>
      </c>
      <c r="AA66" s="15">
        <v>0</v>
      </c>
      <c r="AB66" s="15">
        <v>824000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f t="shared" si="0"/>
        <v>0</v>
      </c>
      <c r="AJ66" s="15">
        <v>1487100</v>
      </c>
      <c r="AK66" s="16">
        <v>0</v>
      </c>
      <c r="AL66" s="7"/>
      <c r="AM66" s="8"/>
      <c r="AN66" s="7">
        <v>0</v>
      </c>
      <c r="AO66" s="2"/>
    </row>
    <row r="67" spans="1:41" ht="12.75" customHeight="1">
      <c r="A67" s="82" t="s">
        <v>111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9">
        <v>398310100</v>
      </c>
      <c r="N67" s="9">
        <v>637911905.32000005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398310100</v>
      </c>
      <c r="V67" s="17">
        <f t="shared" ref="V67:AE67" si="2">V8+V38+V44+V53+V56+V59</f>
        <v>625911905.31999993</v>
      </c>
      <c r="W67" s="17">
        <f t="shared" si="2"/>
        <v>326460105.31999999</v>
      </c>
      <c r="X67" s="17">
        <f t="shared" si="2"/>
        <v>326460105.31999999</v>
      </c>
      <c r="Y67" s="17">
        <f t="shared" si="2"/>
        <v>0</v>
      </c>
      <c r="Z67" s="17">
        <f t="shared" si="2"/>
        <v>0</v>
      </c>
      <c r="AA67" s="17">
        <f t="shared" si="2"/>
        <v>0</v>
      </c>
      <c r="AB67" s="17">
        <f t="shared" si="2"/>
        <v>524512936.92000002</v>
      </c>
      <c r="AC67" s="17">
        <f t="shared" si="2"/>
        <v>199272494.22000003</v>
      </c>
      <c r="AD67" s="17">
        <f t="shared" si="2"/>
        <v>199272494.22000003</v>
      </c>
      <c r="AE67" s="17">
        <f t="shared" si="2"/>
        <v>101398968.39999999</v>
      </c>
      <c r="AF67" s="17">
        <f>AF8+AF38+AF44+AF53+AF56+AF59</f>
        <v>0</v>
      </c>
      <c r="AG67" s="17">
        <f>AG8+AG38+AG44+AG53+AG56+AG59</f>
        <v>101398968.39999999</v>
      </c>
      <c r="AH67" s="17">
        <f>AH8+AH38+AH44+AH53+AH56+AH59</f>
        <v>101398968.39999999</v>
      </c>
      <c r="AI67" s="15">
        <f t="shared" si="0"/>
        <v>16.200198069113156</v>
      </c>
      <c r="AJ67" s="17">
        <f>AJ8+AJ38+AJ44+AJ53+AJ56+AJ59</f>
        <v>95434830.209999993</v>
      </c>
      <c r="AK67" s="16">
        <f t="shared" si="1"/>
        <v>0.94118147073772396</v>
      </c>
      <c r="AL67" s="9"/>
      <c r="AM67" s="10"/>
      <c r="AN67" s="9">
        <v>0</v>
      </c>
      <c r="AO67" s="2"/>
    </row>
    <row r="68" spans="1:4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3"/>
      <c r="W68" s="13"/>
      <c r="X68" s="13" t="s">
        <v>6</v>
      </c>
      <c r="Y68" s="13"/>
      <c r="Z68" s="13"/>
      <c r="AA68" s="13"/>
      <c r="AB68" s="13"/>
      <c r="AC68" s="13"/>
      <c r="AD68" s="13" t="s">
        <v>6</v>
      </c>
      <c r="AE68" s="13"/>
      <c r="AF68" s="13"/>
      <c r="AG68" s="13"/>
      <c r="AH68" s="13" t="s">
        <v>6</v>
      </c>
      <c r="AI68" s="13"/>
      <c r="AJ68" s="13"/>
      <c r="AK68" s="13"/>
      <c r="AL68" s="2"/>
      <c r="AM68" s="2"/>
      <c r="AN68" s="2"/>
      <c r="AO68" s="2"/>
    </row>
    <row r="69" spans="1:41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18"/>
      <c r="AF69" s="18"/>
      <c r="AG69" s="18"/>
      <c r="AH69" s="18"/>
      <c r="AI69" s="18"/>
      <c r="AJ69" s="18"/>
      <c r="AK69" s="18"/>
      <c r="AL69" s="11"/>
      <c r="AM69" s="11"/>
      <c r="AN69" s="11"/>
      <c r="AO69" s="2"/>
    </row>
  </sheetData>
  <mergeCells count="43">
    <mergeCell ref="AN6:AN7"/>
    <mergeCell ref="AI6:AI7"/>
    <mergeCell ref="AG6:AG7"/>
    <mergeCell ref="AJ6:AJ7"/>
    <mergeCell ref="AM6:AM7"/>
    <mergeCell ref="AE6:AE7"/>
    <mergeCell ref="AF6:AF7"/>
    <mergeCell ref="AA6:AA7"/>
    <mergeCell ref="P6:P7"/>
    <mergeCell ref="Q6:Q7"/>
    <mergeCell ref="W6:W7"/>
    <mergeCell ref="AK6:AL7"/>
    <mergeCell ref="A69:AD69"/>
    <mergeCell ref="A67:L67"/>
    <mergeCell ref="S6:S7"/>
    <mergeCell ref="T6:T7"/>
    <mergeCell ref="U6:U7"/>
    <mergeCell ref="V6:V7"/>
    <mergeCell ref="A1:N1"/>
    <mergeCell ref="A2:N2"/>
    <mergeCell ref="A3:AL3"/>
    <mergeCell ref="A4:AL4"/>
    <mergeCell ref="AC6:AC7"/>
    <mergeCell ref="AB6:AB7"/>
    <mergeCell ref="A6:A7"/>
    <mergeCell ref="B6:B7"/>
    <mergeCell ref="C6:C7"/>
    <mergeCell ref="D6:D7"/>
    <mergeCell ref="A5:AN5"/>
    <mergeCell ref="Y6:Y7"/>
    <mergeCell ref="Z6:Z7"/>
    <mergeCell ref="O6:O7"/>
    <mergeCell ref="N6:N7"/>
    <mergeCell ref="R6:R7"/>
    <mergeCell ref="E6:E7"/>
    <mergeCell ref="K6:K7"/>
    <mergeCell ref="L6:L7"/>
    <mergeCell ref="M6:M7"/>
    <mergeCell ref="F6:F7"/>
    <mergeCell ref="G6:G7"/>
    <mergeCell ref="H6:H7"/>
    <mergeCell ref="I6:I7"/>
    <mergeCell ref="J6:J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67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9AFE1FB0A71F4B229E262CDF4FD550&lt;/Code&gt;&#10;  &lt;ObjectCode&gt;SQUERY_ANAL_ISP_BUDG&lt;/ObjectCode&gt;&#10;  &lt;DocName&gt;Вариант (новый от 08.12.2017 09_23_43)&lt;/DocName&gt;&#10;  &lt;VariantName&gt;Вариант (новый от 08.12.2017 09:23:43)&lt;/VariantName&gt;&#10;  &lt;VariantLink&gt;97601954&lt;/VariantLink&gt;&#10;  &lt;SvodReportLink xsi:nil=&quot;true&quot; /&gt;&#10;  &lt;ReportLink&gt;264591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61F0978-86EA-4626-A1EA-0F7808EDDE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40204810303490000013</vt:lpstr>
      <vt:lpstr>'40204810303490000013'!Заголовки_для_печати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ФинУпр-ПК\ФинУпр</dc:creator>
  <cp:lastModifiedBy>Fin_otdel</cp:lastModifiedBy>
  <cp:lastPrinted>2019-10-22T10:33:17Z</cp:lastPrinted>
  <dcterms:created xsi:type="dcterms:W3CDTF">2019-10-22T08:14:16Z</dcterms:created>
  <dcterms:modified xsi:type="dcterms:W3CDTF">2019-10-23T05:27:33Z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08.12.2017 09_23_43)</vt:lpwstr>
  </property>
  <property fmtid="{D5CDD505-2E9C-101B-9397-08002B2CF9AE}" pid="3" name="Версия клиента">
    <vt:lpwstr>19.2.24.10170</vt:lpwstr>
  </property>
  <property fmtid="{D5CDD505-2E9C-101B-9397-08002B2CF9AE}" pid="4" name="Версия базы">
    <vt:lpwstr>19.2.2804.95506473</vt:lpwstr>
  </property>
  <property fmtid="{D5CDD505-2E9C-101B-9397-08002B2CF9AE}" pid="5" name="Тип сервера">
    <vt:lpwstr>MSSQL</vt:lpwstr>
  </property>
  <property fmtid="{D5CDD505-2E9C-101B-9397-08002B2CF9AE}" pid="6" name="Сервер">
    <vt:lpwstr>bks\sql_2008</vt:lpwstr>
  </property>
  <property fmtid="{D5CDD505-2E9C-101B-9397-08002B2CF9AE}" pid="7" name="База">
    <vt:lpwstr>bud2019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 (новый от 08.12.2017 09:23:43)</vt:lpwstr>
  </property>
  <property fmtid="{D5CDD505-2E9C-101B-9397-08002B2CF9AE}" pid="11" name="Код отчета">
    <vt:lpwstr>9AFE1FB0A71F4B229E262CDF4FD550</vt:lpwstr>
  </property>
  <property fmtid="{D5CDD505-2E9C-101B-9397-08002B2CF9AE}" pid="12" name="Локальная база">
    <vt:lpwstr>не используется</vt:lpwstr>
  </property>
</Properties>
</file>